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36f32f807e5176cc/Documentos/Formato de pedidos SS y JR/"/>
    </mc:Choice>
  </mc:AlternateContent>
  <xr:revisionPtr revIDLastSave="2" documentId="8_{52C4DD0E-E58D-4158-B47D-57AF9F3B19E6}" xr6:coauthVersionLast="47" xr6:coauthVersionMax="47" xr10:uidLastSave="{07504E2F-D520-4E29-8900-E3932B988B5E}"/>
  <bookViews>
    <workbookView xWindow="-120" yWindow="-120" windowWidth="20730" windowHeight="11160" tabRatio="750" firstSheet="4" activeTab="10" xr2:uid="{00000000-000D-0000-FFFF-FFFF00000000}"/>
  </bookViews>
  <sheets>
    <sheet name="¡TRAJES DE PIEL!" sheetId="12" r:id="rId1"/>
    <sheet name="CASCOS" sheetId="1" r:id="rId2"/>
    <sheet name="CHAMARRAS CABALLERO" sheetId="2" r:id="rId3"/>
    <sheet name="CHAMARRAS DE DAMA" sheetId="3" r:id="rId4"/>
    <sheet name="¡IMPERMEABLES!" sheetId="4" r:id="rId5"/>
    <sheet name="BOTAS" sheetId="5" r:id="rId6"/>
    <sheet name="MALETAS" sheetId="6" r:id="rId7"/>
    <sheet name="GUANTES" sheetId="7" r:id="rId8"/>
    <sheet name="PANTALONES" sheetId="8" r:id="rId9"/>
    <sheet name="ACC. CASCOS" sheetId="9" r:id="rId10"/>
    <sheet name="TOTAL" sheetId="10" r:id="rId11"/>
    <sheet name="E 08 AGOSTO 2022" sheetId="11" r:id="rId12"/>
  </sheets>
  <definedNames>
    <definedName name="__xlnm__FilterDatabase" localSheetId="11">'E 08 AGOSTO 2022'!$A$1:$C$1114</definedName>
    <definedName name="_xlnm._FilterDatabase" localSheetId="11" hidden="1">'E 08 AGOSTO 2022'!$A$1:$D$1127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3" i="1" l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52" i="1"/>
  <c r="E221" i="1"/>
  <c r="E222" i="1"/>
  <c r="E223" i="1"/>
  <c r="E224" i="1"/>
  <c r="E225" i="1"/>
  <c r="E226" i="1"/>
  <c r="E227" i="1"/>
  <c r="E228" i="1"/>
  <c r="E229" i="1"/>
  <c r="E220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186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67" i="1"/>
  <c r="E159" i="1"/>
  <c r="E160" i="1"/>
  <c r="E161" i="1"/>
  <c r="E162" i="1"/>
  <c r="E158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32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03" i="1"/>
  <c r="G18" i="6"/>
  <c r="G19" i="6"/>
  <c r="G11" i="6"/>
  <c r="G12" i="6"/>
  <c r="G13" i="6"/>
  <c r="G14" i="6"/>
  <c r="G15" i="6"/>
  <c r="G16" i="6"/>
  <c r="G17" i="6"/>
  <c r="D25" i="12"/>
  <c r="B12" i="10"/>
  <c r="E10" i="12"/>
  <c r="G21" i="12"/>
  <c r="G22" i="12"/>
  <c r="E21" i="12"/>
  <c r="F21" i="12" s="1"/>
  <c r="E22" i="12"/>
  <c r="F22" i="12" s="1"/>
  <c r="G20" i="12"/>
  <c r="E20" i="12"/>
  <c r="F20" i="12" s="1"/>
  <c r="G19" i="12"/>
  <c r="E19" i="12"/>
  <c r="F19" i="12" s="1"/>
  <c r="G18" i="12"/>
  <c r="E18" i="12"/>
  <c r="F18" i="12" s="1"/>
  <c r="G17" i="12"/>
  <c r="E17" i="12"/>
  <c r="F17" i="12" s="1"/>
  <c r="G15" i="12"/>
  <c r="E15" i="12"/>
  <c r="F15" i="12" s="1"/>
  <c r="G14" i="12"/>
  <c r="E14" i="12"/>
  <c r="F14" i="12" s="1"/>
  <c r="G13" i="12"/>
  <c r="E13" i="12"/>
  <c r="F13" i="12" s="1"/>
  <c r="G12" i="12"/>
  <c r="E12" i="12"/>
  <c r="F12" i="12" s="1"/>
  <c r="G11" i="12"/>
  <c r="E11" i="12"/>
  <c r="F11" i="12" s="1"/>
  <c r="G10" i="12"/>
  <c r="F10" i="12"/>
  <c r="G12" i="8"/>
  <c r="G149" i="1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47" i="3"/>
  <c r="G203" i="2"/>
  <c r="G204" i="2"/>
  <c r="E28" i="5"/>
  <c r="E29" i="5"/>
  <c r="E30" i="5"/>
  <c r="E31" i="5"/>
  <c r="E32" i="5"/>
  <c r="E33" i="5"/>
  <c r="E34" i="5"/>
  <c r="E35" i="5"/>
  <c r="E27" i="5"/>
  <c r="E13" i="5"/>
  <c r="E14" i="5"/>
  <c r="E15" i="5"/>
  <c r="E16" i="5"/>
  <c r="E17" i="5"/>
  <c r="E18" i="5"/>
  <c r="E19" i="5"/>
  <c r="E20" i="5"/>
  <c r="E21" i="5"/>
  <c r="E12" i="5"/>
  <c r="E37" i="7"/>
  <c r="E38" i="7"/>
  <c r="E39" i="7"/>
  <c r="E40" i="7"/>
  <c r="E41" i="7"/>
  <c r="E42" i="7"/>
  <c r="E43" i="7"/>
  <c r="E44" i="7"/>
  <c r="E45" i="7"/>
  <c r="E36" i="7"/>
  <c r="E135" i="8"/>
  <c r="E136" i="8"/>
  <c r="E137" i="8"/>
  <c r="E138" i="8"/>
  <c r="E139" i="8"/>
  <c r="E134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12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91" i="8"/>
  <c r="E76" i="8"/>
  <c r="E77" i="8"/>
  <c r="E78" i="8"/>
  <c r="E79" i="8"/>
  <c r="E80" i="8"/>
  <c r="E81" i="8"/>
  <c r="E82" i="8"/>
  <c r="E83" i="8"/>
  <c r="E84" i="8"/>
  <c r="E85" i="8"/>
  <c r="E86" i="8"/>
  <c r="E75" i="8"/>
  <c r="E63" i="8"/>
  <c r="E64" i="8"/>
  <c r="E65" i="8"/>
  <c r="E66" i="8"/>
  <c r="E67" i="8"/>
  <c r="E68" i="8"/>
  <c r="E69" i="8"/>
  <c r="E70" i="8"/>
  <c r="E62" i="8"/>
  <c r="E47" i="8"/>
  <c r="E33" i="8"/>
  <c r="E34" i="8"/>
  <c r="E35" i="8"/>
  <c r="E36" i="8"/>
  <c r="E37" i="8"/>
  <c r="E38" i="8"/>
  <c r="E39" i="8"/>
  <c r="E40" i="8"/>
  <c r="E41" i="8"/>
  <c r="E32" i="8"/>
  <c r="E22" i="8"/>
  <c r="E23" i="8"/>
  <c r="E24" i="8"/>
  <c r="E25" i="8"/>
  <c r="E26" i="8"/>
  <c r="E27" i="8"/>
  <c r="E21" i="8"/>
  <c r="E12" i="8"/>
  <c r="F25" i="12" l="1"/>
  <c r="B4" i="10" s="1"/>
  <c r="G68" i="3"/>
  <c r="G72" i="3"/>
  <c r="G71" i="3"/>
  <c r="G70" i="3"/>
  <c r="G69" i="3"/>
  <c r="E13" i="8"/>
  <c r="E31" i="7"/>
  <c r="E22" i="7"/>
  <c r="F22" i="7" s="1"/>
  <c r="E23" i="7"/>
  <c r="F23" i="7" s="1"/>
  <c r="E24" i="7"/>
  <c r="E186" i="7"/>
  <c r="E187" i="7"/>
  <c r="E188" i="7"/>
  <c r="E189" i="7"/>
  <c r="E190" i="7"/>
  <c r="E191" i="7"/>
  <c r="E172" i="7"/>
  <c r="E173" i="7"/>
  <c r="E174" i="7"/>
  <c r="E88" i="7"/>
  <c r="E176" i="7"/>
  <c r="E177" i="7"/>
  <c r="E178" i="7"/>
  <c r="E179" i="7"/>
  <c r="E180" i="7"/>
  <c r="E181" i="7"/>
  <c r="E182" i="7"/>
  <c r="E183" i="7"/>
  <c r="E184" i="7"/>
  <c r="E185" i="7"/>
  <c r="E175" i="7"/>
  <c r="E164" i="7"/>
  <c r="E165" i="7"/>
  <c r="E166" i="7"/>
  <c r="E167" i="7"/>
  <c r="E163" i="7"/>
  <c r="E155" i="7"/>
  <c r="E156" i="7"/>
  <c r="E157" i="7"/>
  <c r="E158" i="7"/>
  <c r="E154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35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16" i="7"/>
  <c r="E103" i="7"/>
  <c r="E104" i="7"/>
  <c r="E105" i="7"/>
  <c r="E106" i="7"/>
  <c r="E107" i="7"/>
  <c r="E108" i="7"/>
  <c r="E109" i="7"/>
  <c r="E110" i="7"/>
  <c r="E111" i="7"/>
  <c r="E102" i="7"/>
  <c r="E90" i="7"/>
  <c r="E91" i="7"/>
  <c r="E92" i="7"/>
  <c r="E93" i="7"/>
  <c r="E94" i="7"/>
  <c r="E95" i="7"/>
  <c r="E96" i="7"/>
  <c r="E97" i="7"/>
  <c r="E89" i="7"/>
  <c r="E75" i="7"/>
  <c r="E76" i="7"/>
  <c r="E77" i="7"/>
  <c r="E78" i="7"/>
  <c r="E79" i="7"/>
  <c r="E80" i="7"/>
  <c r="E81" i="7"/>
  <c r="E82" i="7"/>
  <c r="E83" i="7"/>
  <c r="E74" i="7"/>
  <c r="E61" i="7"/>
  <c r="E62" i="7"/>
  <c r="E63" i="7"/>
  <c r="E64" i="7"/>
  <c r="E65" i="7"/>
  <c r="F65" i="7" s="1"/>
  <c r="E66" i="7"/>
  <c r="F66" i="7" s="1"/>
  <c r="E67" i="7"/>
  <c r="F67" i="7" s="1"/>
  <c r="E68" i="7"/>
  <c r="F68" i="7" s="1"/>
  <c r="E69" i="7"/>
  <c r="F69" i="7" s="1"/>
  <c r="E60" i="7"/>
  <c r="E52" i="7"/>
  <c r="F52" i="7" s="1"/>
  <c r="E53" i="7"/>
  <c r="F53" i="7" s="1"/>
  <c r="E54" i="7"/>
  <c r="E55" i="7"/>
  <c r="E51" i="7"/>
  <c r="F51" i="7" s="1"/>
  <c r="E26" i="7"/>
  <c r="E27" i="7"/>
  <c r="E28" i="7"/>
  <c r="E29" i="7"/>
  <c r="E30" i="7"/>
  <c r="E25" i="7"/>
  <c r="E14" i="7"/>
  <c r="F14" i="7" s="1"/>
  <c r="E15" i="7"/>
  <c r="F15" i="7" s="1"/>
  <c r="E16" i="7"/>
  <c r="F16" i="7" s="1"/>
  <c r="E17" i="7"/>
  <c r="F17" i="7" s="1"/>
  <c r="E13" i="7"/>
  <c r="F13" i="7" s="1"/>
  <c r="E28" i="4"/>
  <c r="E27" i="4"/>
  <c r="E26" i="4"/>
  <c r="E25" i="4"/>
  <c r="E24" i="4"/>
  <c r="E23" i="4"/>
  <c r="E22" i="4"/>
  <c r="E21" i="4"/>
  <c r="E20" i="4"/>
  <c r="E19" i="4"/>
  <c r="E11" i="4"/>
  <c r="E12" i="4"/>
  <c r="E13" i="4"/>
  <c r="E14" i="4"/>
  <c r="E10" i="4"/>
  <c r="E219" i="2"/>
  <c r="E220" i="2"/>
  <c r="E221" i="2"/>
  <c r="E222" i="2"/>
  <c r="E223" i="2"/>
  <c r="E218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24" i="2"/>
  <c r="E89" i="1"/>
  <c r="D18" i="7"/>
  <c r="G65" i="7"/>
  <c r="G66" i="7"/>
  <c r="G67" i="7"/>
  <c r="G68" i="7"/>
  <c r="G69" i="7"/>
  <c r="D70" i="7"/>
  <c r="G51" i="7"/>
  <c r="G52" i="7"/>
  <c r="G53" i="7"/>
  <c r="G54" i="7"/>
  <c r="G55" i="7"/>
  <c r="G45" i="7"/>
  <c r="G13" i="7"/>
  <c r="G14" i="7"/>
  <c r="G15" i="7"/>
  <c r="G16" i="7"/>
  <c r="G17" i="7"/>
  <c r="G22" i="7"/>
  <c r="G23" i="7"/>
  <c r="G24" i="7"/>
  <c r="D56" i="7"/>
  <c r="F55" i="7" l="1"/>
  <c r="F54" i="7"/>
  <c r="F18" i="7"/>
  <c r="F56" i="7" l="1"/>
  <c r="E42" i="5"/>
  <c r="E156" i="5"/>
  <c r="E157" i="5"/>
  <c r="E158" i="5"/>
  <c r="E159" i="5"/>
  <c r="E160" i="5"/>
  <c r="E155" i="5"/>
  <c r="E147" i="5"/>
  <c r="E148" i="5"/>
  <c r="E149" i="5"/>
  <c r="E150" i="5"/>
  <c r="E146" i="5"/>
  <c r="E141" i="5"/>
  <c r="E137" i="5"/>
  <c r="E138" i="5"/>
  <c r="E139" i="5"/>
  <c r="E140" i="5"/>
  <c r="E136" i="5"/>
  <c r="E128" i="5"/>
  <c r="E129" i="5"/>
  <c r="E130" i="5"/>
  <c r="E131" i="5"/>
  <c r="E127" i="5"/>
  <c r="E113" i="5"/>
  <c r="E114" i="5"/>
  <c r="E115" i="5"/>
  <c r="E116" i="5"/>
  <c r="E117" i="5"/>
  <c r="E118" i="5"/>
  <c r="E119" i="5"/>
  <c r="E120" i="5"/>
  <c r="E121" i="5"/>
  <c r="E122" i="5"/>
  <c r="E112" i="5"/>
  <c r="E104" i="5"/>
  <c r="E105" i="5"/>
  <c r="E106" i="5"/>
  <c r="E107" i="5"/>
  <c r="E103" i="5"/>
  <c r="E90" i="5"/>
  <c r="E91" i="5"/>
  <c r="E92" i="5"/>
  <c r="E93" i="5"/>
  <c r="E94" i="5"/>
  <c r="E95" i="5"/>
  <c r="E96" i="5"/>
  <c r="E97" i="5"/>
  <c r="E98" i="5"/>
  <c r="E89" i="5"/>
  <c r="E75" i="5"/>
  <c r="E76" i="5"/>
  <c r="E77" i="5"/>
  <c r="E78" i="5"/>
  <c r="E79" i="5"/>
  <c r="E80" i="5"/>
  <c r="E81" i="5"/>
  <c r="E82" i="5"/>
  <c r="E83" i="5"/>
  <c r="E84" i="5"/>
  <c r="E74" i="5"/>
  <c r="E66" i="5"/>
  <c r="E67" i="5"/>
  <c r="E68" i="5"/>
  <c r="E69" i="5"/>
  <c r="E65" i="5"/>
  <c r="E56" i="5"/>
  <c r="E57" i="5"/>
  <c r="E58" i="5"/>
  <c r="E59" i="5"/>
  <c r="E60" i="5"/>
  <c r="E52" i="5"/>
  <c r="E53" i="5"/>
  <c r="E54" i="5"/>
  <c r="E55" i="5"/>
  <c r="E51" i="5"/>
  <c r="E43" i="5"/>
  <c r="E44" i="5"/>
  <c r="E45" i="5"/>
  <c r="E46" i="5"/>
  <c r="E41" i="5"/>
  <c r="E26" i="5"/>
  <c r="F13" i="5"/>
  <c r="E42" i="3"/>
  <c r="E39" i="3"/>
  <c r="E40" i="3"/>
  <c r="E41" i="3"/>
  <c r="E38" i="3"/>
  <c r="E30" i="3"/>
  <c r="E31" i="3"/>
  <c r="E32" i="3"/>
  <c r="E33" i="3"/>
  <c r="E29" i="3"/>
  <c r="E10" i="3"/>
  <c r="E10" i="1"/>
  <c r="E209" i="2"/>
  <c r="E181" i="2"/>
  <c r="E162" i="2"/>
  <c r="E154" i="2"/>
  <c r="E114" i="2"/>
  <c r="E102" i="2"/>
  <c r="E103" i="2"/>
  <c r="E104" i="2"/>
  <c r="E84" i="2"/>
  <c r="E85" i="2"/>
  <c r="E86" i="2"/>
  <c r="E87" i="2"/>
  <c r="E88" i="2"/>
  <c r="E93" i="2"/>
  <c r="F218" i="2"/>
  <c r="E211" i="2"/>
  <c r="E212" i="2"/>
  <c r="E213" i="2"/>
  <c r="E210" i="2"/>
  <c r="E201" i="2"/>
  <c r="E202" i="2"/>
  <c r="E203" i="2"/>
  <c r="E204" i="2"/>
  <c r="E200" i="2"/>
  <c r="E195" i="2"/>
  <c r="E187" i="2"/>
  <c r="E188" i="2"/>
  <c r="E189" i="2"/>
  <c r="E190" i="2"/>
  <c r="E191" i="2"/>
  <c r="E192" i="2"/>
  <c r="E193" i="2"/>
  <c r="E194" i="2"/>
  <c r="E18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56" i="2"/>
  <c r="E157" i="2"/>
  <c r="E158" i="2"/>
  <c r="E159" i="2"/>
  <c r="E160" i="2"/>
  <c r="E161" i="2"/>
  <c r="E155" i="2"/>
  <c r="E110" i="2"/>
  <c r="E111" i="2"/>
  <c r="E112" i="2"/>
  <c r="E113" i="2"/>
  <c r="E115" i="2"/>
  <c r="E116" i="2"/>
  <c r="E117" i="2"/>
  <c r="E118" i="2"/>
  <c r="E119" i="2"/>
  <c r="E109" i="2"/>
  <c r="E99" i="2"/>
  <c r="E100" i="2"/>
  <c r="E101" i="2"/>
  <c r="E98" i="2"/>
  <c r="E90" i="2"/>
  <c r="E91" i="2"/>
  <c r="E92" i="2"/>
  <c r="E89" i="2"/>
  <c r="E73" i="2"/>
  <c r="E74" i="2"/>
  <c r="E75" i="2"/>
  <c r="E76" i="2"/>
  <c r="E77" i="2"/>
  <c r="E78" i="2"/>
  <c r="E79" i="2"/>
  <c r="E72" i="2"/>
  <c r="D57" i="8" l="1"/>
  <c r="D15" i="3"/>
  <c r="D24" i="3"/>
  <c r="D68" i="2"/>
  <c r="F100" i="2"/>
  <c r="G100" i="2"/>
  <c r="F101" i="2"/>
  <c r="G101" i="2"/>
  <c r="D24" i="2"/>
  <c r="D39" i="2"/>
  <c r="D59" i="2"/>
  <c r="G48" i="2"/>
  <c r="E48" i="2"/>
  <c r="F48" i="2" s="1"/>
  <c r="G28" i="2"/>
  <c r="E28" i="2"/>
  <c r="F28" i="2" s="1"/>
  <c r="E20" i="3" l="1"/>
  <c r="E21" i="3"/>
  <c r="E22" i="3"/>
  <c r="E23" i="3"/>
  <c r="E19" i="3"/>
  <c r="E11" i="3"/>
  <c r="E12" i="3"/>
  <c r="E13" i="3"/>
  <c r="E14" i="3"/>
  <c r="E64" i="2"/>
  <c r="F64" i="2" s="1"/>
  <c r="E65" i="2"/>
  <c r="F65" i="2" s="1"/>
  <c r="E66" i="2"/>
  <c r="F66" i="2" s="1"/>
  <c r="E67" i="2"/>
  <c r="F67" i="2" s="1"/>
  <c r="E63" i="2"/>
  <c r="F63" i="2" s="1"/>
  <c r="E44" i="2"/>
  <c r="F44" i="2" s="1"/>
  <c r="E45" i="2"/>
  <c r="F45" i="2" s="1"/>
  <c r="E46" i="2"/>
  <c r="F46" i="2" s="1"/>
  <c r="E47" i="2"/>
  <c r="F47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43" i="2"/>
  <c r="F43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29" i="2"/>
  <c r="F29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G56" i="8"/>
  <c r="G55" i="8"/>
  <c r="G54" i="8"/>
  <c r="G53" i="8"/>
  <c r="G52" i="8"/>
  <c r="G51" i="8"/>
  <c r="G50" i="8"/>
  <c r="G49" i="8"/>
  <c r="G48" i="8"/>
  <c r="G47" i="8"/>
  <c r="E48" i="8"/>
  <c r="E49" i="8"/>
  <c r="E50" i="8"/>
  <c r="E51" i="8"/>
  <c r="E52" i="8"/>
  <c r="E53" i="8"/>
  <c r="E54" i="8"/>
  <c r="E55" i="8"/>
  <c r="E56" i="8"/>
  <c r="F13" i="8"/>
  <c r="E14" i="8"/>
  <c r="F14" i="8" s="1"/>
  <c r="E15" i="8"/>
  <c r="F15" i="8" s="1"/>
  <c r="E16" i="8"/>
  <c r="F16" i="8" s="1"/>
  <c r="F12" i="8"/>
  <c r="F21" i="8"/>
  <c r="G16" i="8"/>
  <c r="G15" i="8"/>
  <c r="G14" i="8"/>
  <c r="G13" i="8"/>
  <c r="D17" i="8"/>
  <c r="G21" i="8"/>
  <c r="F22" i="8"/>
  <c r="G22" i="8"/>
  <c r="F23" i="8"/>
  <c r="G23" i="8"/>
  <c r="F24" i="8"/>
  <c r="G24" i="8"/>
  <c r="F25" i="8"/>
  <c r="G25" i="8"/>
  <c r="G19" i="3"/>
  <c r="G23" i="3"/>
  <c r="G22" i="3"/>
  <c r="G21" i="3"/>
  <c r="G20" i="3"/>
  <c r="G14" i="3"/>
  <c r="G13" i="3"/>
  <c r="G12" i="3"/>
  <c r="G11" i="3"/>
  <c r="G10" i="3"/>
  <c r="G14" i="2"/>
  <c r="G67" i="2"/>
  <c r="G66" i="2"/>
  <c r="G65" i="2"/>
  <c r="G64" i="2"/>
  <c r="G63" i="2"/>
  <c r="G58" i="2"/>
  <c r="G57" i="2"/>
  <c r="G56" i="2"/>
  <c r="G55" i="2"/>
  <c r="G54" i="2"/>
  <c r="G53" i="2"/>
  <c r="G52" i="2"/>
  <c r="G51" i="2"/>
  <c r="G50" i="2"/>
  <c r="G49" i="2"/>
  <c r="G47" i="2"/>
  <c r="G46" i="2"/>
  <c r="G45" i="2"/>
  <c r="G44" i="2"/>
  <c r="G43" i="2"/>
  <c r="G38" i="2"/>
  <c r="G37" i="2"/>
  <c r="G36" i="2"/>
  <c r="G35" i="2"/>
  <c r="G34" i="2"/>
  <c r="G33" i="2"/>
  <c r="G32" i="2"/>
  <c r="G31" i="2"/>
  <c r="G30" i="2"/>
  <c r="G29" i="2"/>
  <c r="G22" i="2"/>
  <c r="G23" i="2"/>
  <c r="G21" i="2"/>
  <c r="G20" i="2"/>
  <c r="G19" i="2"/>
  <c r="G18" i="2"/>
  <c r="G17" i="2"/>
  <c r="G16" i="2"/>
  <c r="G15" i="2"/>
  <c r="G72" i="2"/>
  <c r="F68" i="2" l="1"/>
  <c r="F39" i="2"/>
  <c r="F59" i="2"/>
  <c r="F24" i="2"/>
  <c r="F47" i="8"/>
  <c r="F51" i="8"/>
  <c r="F49" i="8"/>
  <c r="F55" i="8"/>
  <c r="F50" i="8"/>
  <c r="F48" i="8"/>
  <c r="F17" i="8"/>
  <c r="F53" i="8" l="1"/>
  <c r="F52" i="8"/>
  <c r="F54" i="8" l="1"/>
  <c r="F56" i="8"/>
  <c r="F57" i="8" l="1"/>
  <c r="G9" i="6"/>
  <c r="G219" i="2"/>
  <c r="G220" i="2"/>
  <c r="G221" i="2"/>
  <c r="G222" i="2"/>
  <c r="G223" i="2"/>
  <c r="G218" i="2"/>
  <c r="D224" i="2"/>
  <c r="F223" i="2"/>
  <c r="F222" i="2"/>
  <c r="F221" i="2"/>
  <c r="F220" i="2"/>
  <c r="F219" i="2"/>
  <c r="E22" i="1"/>
  <c r="H140" i="9"/>
  <c r="H141" i="9"/>
  <c r="H142" i="9"/>
  <c r="H143" i="9"/>
  <c r="H144" i="9"/>
  <c r="H145" i="9"/>
  <c r="H146" i="9"/>
  <c r="H147" i="9"/>
  <c r="H148" i="9"/>
  <c r="H149" i="9"/>
  <c r="H150" i="9"/>
  <c r="E151" i="1"/>
  <c r="E42" i="1"/>
  <c r="G235" i="1"/>
  <c r="G130" i="2"/>
  <c r="G131" i="2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00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77" i="9"/>
  <c r="F74" i="9"/>
  <c r="F75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58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42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25" i="9"/>
  <c r="F12" i="9"/>
  <c r="F13" i="9"/>
  <c r="F14" i="9"/>
  <c r="F15" i="9"/>
  <c r="F16" i="9"/>
  <c r="F17" i="9"/>
  <c r="F18" i="9"/>
  <c r="F19" i="9"/>
  <c r="F20" i="9"/>
  <c r="F21" i="9"/>
  <c r="F22" i="9"/>
  <c r="F23" i="9"/>
  <c r="F11" i="9"/>
  <c r="F42" i="7"/>
  <c r="E10" i="6"/>
  <c r="E11" i="6"/>
  <c r="E12" i="6"/>
  <c r="E13" i="6"/>
  <c r="E14" i="6"/>
  <c r="E15" i="6"/>
  <c r="E16" i="6"/>
  <c r="E17" i="6"/>
  <c r="E18" i="6"/>
  <c r="E19" i="6"/>
  <c r="E9" i="6"/>
  <c r="E244" i="1"/>
  <c r="E245" i="1"/>
  <c r="E246" i="1"/>
  <c r="E247" i="1"/>
  <c r="E243" i="1"/>
  <c r="E235" i="1"/>
  <c r="E236" i="1"/>
  <c r="E237" i="1"/>
  <c r="E238" i="1"/>
  <c r="E234" i="1"/>
  <c r="E211" i="1"/>
  <c r="E212" i="1"/>
  <c r="E213" i="1"/>
  <c r="E214" i="1"/>
  <c r="E210" i="1"/>
  <c r="E150" i="1"/>
  <c r="E152" i="1"/>
  <c r="E153" i="1"/>
  <c r="E154" i="1"/>
  <c r="E149" i="1"/>
  <c r="E94" i="1"/>
  <c r="E95" i="1"/>
  <c r="E96" i="1"/>
  <c r="E97" i="1"/>
  <c r="E98" i="1"/>
  <c r="E93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71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33" i="1"/>
  <c r="E34" i="1"/>
  <c r="E35" i="1"/>
  <c r="E36" i="1"/>
  <c r="E37" i="1"/>
  <c r="E32" i="1"/>
  <c r="E19" i="1"/>
  <c r="E23" i="1"/>
  <c r="E24" i="1"/>
  <c r="E25" i="1"/>
  <c r="E26" i="1"/>
  <c r="E27" i="1"/>
  <c r="E28" i="1"/>
  <c r="E20" i="1"/>
  <c r="E21" i="1"/>
  <c r="E14" i="1"/>
  <c r="E13" i="1"/>
  <c r="E12" i="1"/>
  <c r="E11" i="1"/>
  <c r="F224" i="2" l="1"/>
  <c r="D163" i="1"/>
  <c r="D155" i="1"/>
  <c r="D146" i="1"/>
  <c r="D128" i="1"/>
  <c r="F104" i="1"/>
  <c r="F105" i="1"/>
  <c r="F106" i="1"/>
  <c r="F107" i="1"/>
  <c r="G104" i="1"/>
  <c r="G105" i="1"/>
  <c r="G106" i="1"/>
  <c r="G107" i="1"/>
  <c r="G103" i="1"/>
  <c r="F103" i="1"/>
  <c r="G162" i="1"/>
  <c r="F162" i="1"/>
  <c r="G161" i="1"/>
  <c r="F161" i="1"/>
  <c r="G160" i="1"/>
  <c r="F160" i="1"/>
  <c r="G159" i="1"/>
  <c r="F159" i="1"/>
  <c r="G158" i="1"/>
  <c r="F158" i="1"/>
  <c r="G12" i="5"/>
  <c r="F10" i="4"/>
  <c r="G10" i="4"/>
  <c r="F11" i="4"/>
  <c r="G11" i="4"/>
  <c r="F12" i="4"/>
  <c r="G12" i="4"/>
  <c r="F13" i="4"/>
  <c r="G13" i="4"/>
  <c r="F14" i="4"/>
  <c r="G14" i="4"/>
  <c r="D15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D29" i="4"/>
  <c r="D32" i="4" s="1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8" i="9"/>
  <c r="H58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4" i="9"/>
  <c r="H74" i="9"/>
  <c r="G75" i="9"/>
  <c r="H75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D97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G118" i="9"/>
  <c r="H118" i="9"/>
  <c r="G119" i="9"/>
  <c r="H119" i="9"/>
  <c r="G120" i="9"/>
  <c r="H120" i="9"/>
  <c r="G121" i="9"/>
  <c r="H121" i="9"/>
  <c r="G122" i="9"/>
  <c r="H122" i="9"/>
  <c r="G123" i="9"/>
  <c r="H123" i="9"/>
  <c r="G124" i="9"/>
  <c r="H124" i="9"/>
  <c r="G125" i="9"/>
  <c r="H125" i="9"/>
  <c r="G126" i="9"/>
  <c r="H126" i="9"/>
  <c r="G127" i="9"/>
  <c r="H127" i="9"/>
  <c r="G128" i="9"/>
  <c r="H128" i="9"/>
  <c r="G129" i="9"/>
  <c r="H129" i="9"/>
  <c r="G130" i="9"/>
  <c r="H130" i="9"/>
  <c r="G131" i="9"/>
  <c r="H131" i="9"/>
  <c r="G132" i="9"/>
  <c r="H132" i="9"/>
  <c r="G133" i="9"/>
  <c r="H133" i="9"/>
  <c r="G134" i="9"/>
  <c r="H134" i="9"/>
  <c r="G135" i="9"/>
  <c r="H135" i="9"/>
  <c r="G136" i="9"/>
  <c r="H136" i="9"/>
  <c r="G137" i="9"/>
  <c r="H137" i="9"/>
  <c r="G138" i="9"/>
  <c r="H138" i="9"/>
  <c r="G139" i="9"/>
  <c r="H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H151" i="9"/>
  <c r="G152" i="9"/>
  <c r="H152" i="9"/>
  <c r="G153" i="9"/>
  <c r="H153" i="9"/>
  <c r="G154" i="9"/>
  <c r="H154" i="9"/>
  <c r="D155" i="9"/>
  <c r="F12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D22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D36" i="5"/>
  <c r="F41" i="5"/>
  <c r="G41" i="5"/>
  <c r="F42" i="5"/>
  <c r="G42" i="5"/>
  <c r="F43" i="5"/>
  <c r="G43" i="5"/>
  <c r="F44" i="5"/>
  <c r="G44" i="5"/>
  <c r="F45" i="5"/>
  <c r="G45" i="5"/>
  <c r="F46" i="5"/>
  <c r="G46" i="5"/>
  <c r="D47" i="5"/>
  <c r="F51" i="5"/>
  <c r="G51" i="5"/>
  <c r="F52" i="5"/>
  <c r="G52" i="5"/>
  <c r="F53" i="5"/>
  <c r="G53" i="5"/>
  <c r="F54" i="5"/>
  <c r="G54" i="5"/>
  <c r="F55" i="5"/>
  <c r="G55" i="5"/>
  <c r="F56" i="5"/>
  <c r="G56" i="5"/>
  <c r="F57" i="5"/>
  <c r="G57" i="5"/>
  <c r="F58" i="5"/>
  <c r="G58" i="5"/>
  <c r="F59" i="5"/>
  <c r="G59" i="5"/>
  <c r="F60" i="5"/>
  <c r="G60" i="5"/>
  <c r="D61" i="5"/>
  <c r="F65" i="5"/>
  <c r="G65" i="5"/>
  <c r="F66" i="5"/>
  <c r="G66" i="5"/>
  <c r="F67" i="5"/>
  <c r="G67" i="5"/>
  <c r="F68" i="5"/>
  <c r="G68" i="5"/>
  <c r="F69" i="5"/>
  <c r="G69" i="5"/>
  <c r="D70" i="5"/>
  <c r="F74" i="5"/>
  <c r="G74" i="5"/>
  <c r="F75" i="5"/>
  <c r="G75" i="5"/>
  <c r="F76" i="5"/>
  <c r="G76" i="5"/>
  <c r="F77" i="5"/>
  <c r="G77" i="5"/>
  <c r="F78" i="5"/>
  <c r="G78" i="5"/>
  <c r="F79" i="5"/>
  <c r="G79" i="5"/>
  <c r="F80" i="5"/>
  <c r="G80" i="5"/>
  <c r="F81" i="5"/>
  <c r="G81" i="5"/>
  <c r="F82" i="5"/>
  <c r="G82" i="5"/>
  <c r="F83" i="5"/>
  <c r="G83" i="5"/>
  <c r="F84" i="5"/>
  <c r="G84" i="5"/>
  <c r="D85" i="5"/>
  <c r="F89" i="5"/>
  <c r="G89" i="5"/>
  <c r="F90" i="5"/>
  <c r="G90" i="5"/>
  <c r="F91" i="5"/>
  <c r="G91" i="5"/>
  <c r="F92" i="5"/>
  <c r="G92" i="5"/>
  <c r="F93" i="5"/>
  <c r="G93" i="5"/>
  <c r="F94" i="5"/>
  <c r="G94" i="5"/>
  <c r="F95" i="5"/>
  <c r="G95" i="5"/>
  <c r="F96" i="5"/>
  <c r="G96" i="5"/>
  <c r="F97" i="5"/>
  <c r="G97" i="5"/>
  <c r="F98" i="5"/>
  <c r="G98" i="5"/>
  <c r="D99" i="5"/>
  <c r="F103" i="5"/>
  <c r="G103" i="5"/>
  <c r="F104" i="5"/>
  <c r="G104" i="5"/>
  <c r="F105" i="5"/>
  <c r="G105" i="5"/>
  <c r="F106" i="5"/>
  <c r="G106" i="5"/>
  <c r="F107" i="5"/>
  <c r="G107" i="5"/>
  <c r="D108" i="5"/>
  <c r="F112" i="5"/>
  <c r="G112" i="5"/>
  <c r="F113" i="5"/>
  <c r="G113" i="5"/>
  <c r="F114" i="5"/>
  <c r="G114" i="5"/>
  <c r="F115" i="5"/>
  <c r="G115" i="5"/>
  <c r="F116" i="5"/>
  <c r="G116" i="5"/>
  <c r="F117" i="5"/>
  <c r="G117" i="5"/>
  <c r="F118" i="5"/>
  <c r="G118" i="5"/>
  <c r="F119" i="5"/>
  <c r="G119" i="5"/>
  <c r="F120" i="5"/>
  <c r="G120" i="5"/>
  <c r="F121" i="5"/>
  <c r="G121" i="5"/>
  <c r="F122" i="5"/>
  <c r="G122" i="5"/>
  <c r="D123" i="5"/>
  <c r="F127" i="5"/>
  <c r="G127" i="5"/>
  <c r="F128" i="5"/>
  <c r="G128" i="5"/>
  <c r="F129" i="5"/>
  <c r="G129" i="5"/>
  <c r="F130" i="5"/>
  <c r="G130" i="5"/>
  <c r="F131" i="5"/>
  <c r="G131" i="5"/>
  <c r="D132" i="5"/>
  <c r="F136" i="5"/>
  <c r="G136" i="5"/>
  <c r="F137" i="5"/>
  <c r="G137" i="5"/>
  <c r="F138" i="5"/>
  <c r="G138" i="5"/>
  <c r="F139" i="5"/>
  <c r="G139" i="5"/>
  <c r="F140" i="5"/>
  <c r="G140" i="5"/>
  <c r="F141" i="5"/>
  <c r="G141" i="5"/>
  <c r="D142" i="5"/>
  <c r="F146" i="5"/>
  <c r="G146" i="5"/>
  <c r="F147" i="5"/>
  <c r="G147" i="5"/>
  <c r="F148" i="5"/>
  <c r="G148" i="5"/>
  <c r="F149" i="5"/>
  <c r="G149" i="5"/>
  <c r="F150" i="5"/>
  <c r="G150" i="5"/>
  <c r="D151" i="5"/>
  <c r="F155" i="5"/>
  <c r="G155" i="5"/>
  <c r="F156" i="5"/>
  <c r="G156" i="5"/>
  <c r="F157" i="5"/>
  <c r="G157" i="5"/>
  <c r="F158" i="5"/>
  <c r="G158" i="5"/>
  <c r="F159" i="5"/>
  <c r="G159" i="5"/>
  <c r="F160" i="5"/>
  <c r="G160" i="5"/>
  <c r="D161" i="5"/>
  <c r="F10" i="1"/>
  <c r="G10" i="1"/>
  <c r="F11" i="1"/>
  <c r="G11" i="1"/>
  <c r="F12" i="1"/>
  <c r="G12" i="1"/>
  <c r="F13" i="1"/>
  <c r="G13" i="1"/>
  <c r="F14" i="1"/>
  <c r="G14" i="1"/>
  <c r="D15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D29" i="1"/>
  <c r="F32" i="1"/>
  <c r="G32" i="1"/>
  <c r="F33" i="1"/>
  <c r="G33" i="1"/>
  <c r="F34" i="1"/>
  <c r="G34" i="1"/>
  <c r="F35" i="1"/>
  <c r="G35" i="1"/>
  <c r="F36" i="1"/>
  <c r="G36" i="1"/>
  <c r="F37" i="1"/>
  <c r="G37" i="1"/>
  <c r="D38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D67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D90" i="1"/>
  <c r="F93" i="1"/>
  <c r="G93" i="1"/>
  <c r="F94" i="1"/>
  <c r="G94" i="1"/>
  <c r="F95" i="1"/>
  <c r="G95" i="1"/>
  <c r="F96" i="1"/>
  <c r="G96" i="1"/>
  <c r="F97" i="1"/>
  <c r="G97" i="1"/>
  <c r="F98" i="1"/>
  <c r="G98" i="1"/>
  <c r="D99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9" i="1"/>
  <c r="F150" i="1"/>
  <c r="G150" i="1"/>
  <c r="F151" i="1"/>
  <c r="G151" i="1"/>
  <c r="F152" i="1"/>
  <c r="G152" i="1"/>
  <c r="F153" i="1"/>
  <c r="G153" i="1"/>
  <c r="F154" i="1"/>
  <c r="G154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D182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D206" i="1"/>
  <c r="F210" i="1"/>
  <c r="G210" i="1"/>
  <c r="F211" i="1"/>
  <c r="G211" i="1"/>
  <c r="F212" i="1"/>
  <c r="G212" i="1"/>
  <c r="F213" i="1"/>
  <c r="G213" i="1"/>
  <c r="F214" i="1"/>
  <c r="G214" i="1"/>
  <c r="D215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D230" i="1"/>
  <c r="F234" i="1"/>
  <c r="G234" i="1"/>
  <c r="F235" i="1"/>
  <c r="F236" i="1"/>
  <c r="G236" i="1"/>
  <c r="F237" i="1"/>
  <c r="G237" i="1"/>
  <c r="F238" i="1"/>
  <c r="G238" i="1"/>
  <c r="D239" i="1"/>
  <c r="F243" i="1"/>
  <c r="G243" i="1"/>
  <c r="F244" i="1"/>
  <c r="G244" i="1"/>
  <c r="F245" i="1"/>
  <c r="G245" i="1"/>
  <c r="F246" i="1"/>
  <c r="G246" i="1"/>
  <c r="F247" i="1"/>
  <c r="G247" i="1"/>
  <c r="D248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D272" i="1"/>
  <c r="F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D80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D94" i="2"/>
  <c r="F98" i="2"/>
  <c r="G98" i="2"/>
  <c r="F99" i="2"/>
  <c r="G99" i="2"/>
  <c r="F102" i="2"/>
  <c r="G102" i="2"/>
  <c r="F103" i="2"/>
  <c r="G103" i="2"/>
  <c r="F104" i="2"/>
  <c r="G104" i="2"/>
  <c r="D105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D120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F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D150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D163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D182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D196" i="2"/>
  <c r="F200" i="2"/>
  <c r="G200" i="2"/>
  <c r="F201" i="2"/>
  <c r="G201" i="2"/>
  <c r="F202" i="2"/>
  <c r="G202" i="2"/>
  <c r="F203" i="2"/>
  <c r="F204" i="2"/>
  <c r="D205" i="2"/>
  <c r="F209" i="2"/>
  <c r="G209" i="2"/>
  <c r="F210" i="2"/>
  <c r="G210" i="2"/>
  <c r="F211" i="2"/>
  <c r="G211" i="2"/>
  <c r="F212" i="2"/>
  <c r="G212" i="2"/>
  <c r="F213" i="2"/>
  <c r="G213" i="2"/>
  <c r="D214" i="2"/>
  <c r="F29" i="3"/>
  <c r="G29" i="3"/>
  <c r="F30" i="3"/>
  <c r="G30" i="3"/>
  <c r="F31" i="3"/>
  <c r="G31" i="3"/>
  <c r="F32" i="3"/>
  <c r="G32" i="3"/>
  <c r="F33" i="3"/>
  <c r="G33" i="3"/>
  <c r="D34" i="3"/>
  <c r="F38" i="3"/>
  <c r="G38" i="3"/>
  <c r="F39" i="3"/>
  <c r="G39" i="3"/>
  <c r="F40" i="3"/>
  <c r="G40" i="3"/>
  <c r="F41" i="3"/>
  <c r="G41" i="3"/>
  <c r="F42" i="3"/>
  <c r="G42" i="3"/>
  <c r="D43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D62" i="3"/>
  <c r="F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D32" i="7"/>
  <c r="F36" i="7"/>
  <c r="G36" i="7"/>
  <c r="F37" i="7"/>
  <c r="G37" i="7"/>
  <c r="F38" i="7"/>
  <c r="G38" i="7"/>
  <c r="F39" i="7"/>
  <c r="G39" i="7"/>
  <c r="F40" i="7"/>
  <c r="G40" i="7"/>
  <c r="F41" i="7"/>
  <c r="G41" i="7"/>
  <c r="G42" i="7"/>
  <c r="F43" i="7"/>
  <c r="G43" i="7"/>
  <c r="F44" i="7"/>
  <c r="G44" i="7"/>
  <c r="F45" i="7"/>
  <c r="D46" i="7"/>
  <c r="F60" i="7"/>
  <c r="G60" i="7"/>
  <c r="F61" i="7"/>
  <c r="G61" i="7"/>
  <c r="F62" i="7"/>
  <c r="G62" i="7"/>
  <c r="F63" i="7"/>
  <c r="G63" i="7"/>
  <c r="F64" i="7"/>
  <c r="G64" i="7"/>
  <c r="F74" i="7"/>
  <c r="G74" i="7"/>
  <c r="F75" i="7"/>
  <c r="G75" i="7"/>
  <c r="F76" i="7"/>
  <c r="G76" i="7"/>
  <c r="F77" i="7"/>
  <c r="G77" i="7"/>
  <c r="F78" i="7"/>
  <c r="G78" i="7"/>
  <c r="F79" i="7"/>
  <c r="G79" i="7"/>
  <c r="F80" i="7"/>
  <c r="G80" i="7"/>
  <c r="F81" i="7"/>
  <c r="G81" i="7"/>
  <c r="F82" i="7"/>
  <c r="G82" i="7"/>
  <c r="F83" i="7"/>
  <c r="G83" i="7"/>
  <c r="D84" i="7"/>
  <c r="F88" i="7"/>
  <c r="G88" i="7"/>
  <c r="F89" i="7"/>
  <c r="G89" i="7"/>
  <c r="F90" i="7"/>
  <c r="G90" i="7"/>
  <c r="F91" i="7"/>
  <c r="G91" i="7"/>
  <c r="F92" i="7"/>
  <c r="G92" i="7"/>
  <c r="F93" i="7"/>
  <c r="G93" i="7"/>
  <c r="F94" i="7"/>
  <c r="G94" i="7"/>
  <c r="F95" i="7"/>
  <c r="G95" i="7"/>
  <c r="F96" i="7"/>
  <c r="G96" i="7"/>
  <c r="F97" i="7"/>
  <c r="G97" i="7"/>
  <c r="D98" i="7"/>
  <c r="F102" i="7"/>
  <c r="G102" i="7"/>
  <c r="F103" i="7"/>
  <c r="G103" i="7"/>
  <c r="F104" i="7"/>
  <c r="G104" i="7"/>
  <c r="F105" i="7"/>
  <c r="G105" i="7"/>
  <c r="F106" i="7"/>
  <c r="G106" i="7"/>
  <c r="F107" i="7"/>
  <c r="G107" i="7"/>
  <c r="F108" i="7"/>
  <c r="G108" i="7"/>
  <c r="F109" i="7"/>
  <c r="G109" i="7"/>
  <c r="F110" i="7"/>
  <c r="G110" i="7"/>
  <c r="F111" i="7"/>
  <c r="G111" i="7"/>
  <c r="D112" i="7"/>
  <c r="F116" i="7"/>
  <c r="F131" i="7" s="1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D131" i="7"/>
  <c r="F135" i="7"/>
  <c r="G135" i="7"/>
  <c r="F136" i="7"/>
  <c r="G136" i="7"/>
  <c r="F137" i="7"/>
  <c r="G137" i="7"/>
  <c r="F138" i="7"/>
  <c r="G138" i="7"/>
  <c r="F139" i="7"/>
  <c r="G139" i="7"/>
  <c r="F140" i="7"/>
  <c r="G140" i="7"/>
  <c r="F141" i="7"/>
  <c r="G141" i="7"/>
  <c r="F142" i="7"/>
  <c r="G142" i="7"/>
  <c r="F143" i="7"/>
  <c r="G143" i="7"/>
  <c r="F144" i="7"/>
  <c r="G144" i="7"/>
  <c r="F145" i="7"/>
  <c r="G145" i="7"/>
  <c r="F146" i="7"/>
  <c r="G146" i="7"/>
  <c r="F147" i="7"/>
  <c r="G147" i="7"/>
  <c r="F148" i="7"/>
  <c r="G148" i="7"/>
  <c r="F149" i="7"/>
  <c r="G149" i="7"/>
  <c r="D150" i="7"/>
  <c r="F154" i="7"/>
  <c r="G154" i="7"/>
  <c r="F155" i="7"/>
  <c r="G155" i="7"/>
  <c r="F156" i="7"/>
  <c r="G156" i="7"/>
  <c r="F157" i="7"/>
  <c r="G157" i="7"/>
  <c r="F158" i="7"/>
  <c r="G158" i="7"/>
  <c r="D159" i="7"/>
  <c r="F163" i="7"/>
  <c r="G163" i="7"/>
  <c r="F164" i="7"/>
  <c r="G164" i="7"/>
  <c r="F165" i="7"/>
  <c r="G165" i="7"/>
  <c r="F166" i="7"/>
  <c r="G166" i="7"/>
  <c r="F167" i="7"/>
  <c r="G167" i="7"/>
  <c r="D168" i="7"/>
  <c r="F172" i="7"/>
  <c r="G172" i="7"/>
  <c r="F173" i="7"/>
  <c r="G173" i="7"/>
  <c r="F174" i="7"/>
  <c r="G174" i="7"/>
  <c r="F175" i="7"/>
  <c r="G175" i="7"/>
  <c r="F176" i="7"/>
  <c r="G176" i="7"/>
  <c r="F177" i="7"/>
  <c r="G177" i="7"/>
  <c r="F178" i="7"/>
  <c r="G178" i="7"/>
  <c r="F179" i="7"/>
  <c r="G179" i="7"/>
  <c r="F180" i="7"/>
  <c r="G180" i="7"/>
  <c r="F181" i="7"/>
  <c r="G181" i="7"/>
  <c r="F182" i="7"/>
  <c r="G182" i="7"/>
  <c r="F183" i="7"/>
  <c r="G183" i="7"/>
  <c r="F184" i="7"/>
  <c r="G184" i="7"/>
  <c r="F185" i="7"/>
  <c r="G185" i="7"/>
  <c r="F186" i="7"/>
  <c r="G186" i="7"/>
  <c r="F187" i="7"/>
  <c r="G187" i="7"/>
  <c r="F188" i="7"/>
  <c r="G188" i="7"/>
  <c r="F189" i="7"/>
  <c r="G189" i="7"/>
  <c r="F190" i="7"/>
  <c r="G190" i="7"/>
  <c r="F191" i="7"/>
  <c r="G191" i="7"/>
  <c r="D192" i="7"/>
  <c r="F9" i="6"/>
  <c r="F10" i="6"/>
  <c r="G10" i="6"/>
  <c r="F11" i="6"/>
  <c r="F12" i="6"/>
  <c r="F13" i="6"/>
  <c r="F14" i="6"/>
  <c r="F15" i="6"/>
  <c r="F16" i="6"/>
  <c r="F17" i="6"/>
  <c r="F18" i="6"/>
  <c r="F19" i="6"/>
  <c r="C20" i="6"/>
  <c r="B15" i="10" s="1"/>
  <c r="F26" i="8"/>
  <c r="G26" i="8"/>
  <c r="F27" i="8"/>
  <c r="G27" i="8"/>
  <c r="D28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D42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D71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D87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4" i="8"/>
  <c r="G104" i="8"/>
  <c r="F105" i="8"/>
  <c r="G105" i="8"/>
  <c r="F106" i="8"/>
  <c r="G106" i="8"/>
  <c r="F107" i="8"/>
  <c r="G107" i="8"/>
  <c r="D108" i="8"/>
  <c r="F112" i="8"/>
  <c r="G112" i="8"/>
  <c r="F113" i="8"/>
  <c r="G113" i="8"/>
  <c r="F114" i="8"/>
  <c r="G114" i="8"/>
  <c r="F115" i="8"/>
  <c r="G115" i="8"/>
  <c r="F116" i="8"/>
  <c r="G116" i="8"/>
  <c r="F117" i="8"/>
  <c r="G117" i="8"/>
  <c r="F118" i="8"/>
  <c r="G118" i="8"/>
  <c r="F119" i="8"/>
  <c r="G119" i="8"/>
  <c r="F120" i="8"/>
  <c r="G120" i="8"/>
  <c r="F121" i="8"/>
  <c r="G121" i="8"/>
  <c r="F122" i="8"/>
  <c r="G122" i="8"/>
  <c r="F123" i="8"/>
  <c r="G123" i="8"/>
  <c r="F124" i="8"/>
  <c r="G124" i="8"/>
  <c r="F125" i="8"/>
  <c r="G125" i="8"/>
  <c r="F126" i="8"/>
  <c r="G126" i="8"/>
  <c r="F127" i="8"/>
  <c r="G127" i="8"/>
  <c r="F128" i="8"/>
  <c r="G128" i="8"/>
  <c r="F129" i="8"/>
  <c r="G129" i="8"/>
  <c r="D130" i="8"/>
  <c r="F134" i="8"/>
  <c r="G134" i="8"/>
  <c r="F135" i="8"/>
  <c r="G135" i="8"/>
  <c r="F136" i="8"/>
  <c r="G136" i="8"/>
  <c r="F137" i="8"/>
  <c r="G137" i="8"/>
  <c r="F138" i="8"/>
  <c r="G138" i="8"/>
  <c r="F139" i="8"/>
  <c r="G139" i="8"/>
  <c r="D140" i="8"/>
  <c r="C202" i="8"/>
  <c r="F202" i="8"/>
  <c r="D156" i="9" l="1"/>
  <c r="B16" i="10" s="1"/>
  <c r="D77" i="3"/>
  <c r="F98" i="7"/>
  <c r="F192" i="7"/>
  <c r="F70" i="7"/>
  <c r="D193" i="7"/>
  <c r="E16" i="10" s="1"/>
  <c r="F142" i="5"/>
  <c r="E13" i="10"/>
  <c r="F94" i="2"/>
  <c r="D227" i="2"/>
  <c r="D141" i="8"/>
  <c r="E15" i="10" s="1"/>
  <c r="F47" i="5"/>
  <c r="D273" i="1"/>
  <c r="B14" i="10" s="1"/>
  <c r="F29" i="4"/>
  <c r="F163" i="1"/>
  <c r="F155" i="1"/>
  <c r="F80" i="2"/>
  <c r="F146" i="1"/>
  <c r="F36" i="5"/>
  <c r="F15" i="4"/>
  <c r="F128" i="1"/>
  <c r="F61" i="5"/>
  <c r="F43" i="3"/>
  <c r="F29" i="1"/>
  <c r="F67" i="1"/>
  <c r="F215" i="1"/>
  <c r="F248" i="1"/>
  <c r="G155" i="9"/>
  <c r="G97" i="9"/>
  <c r="F28" i="8"/>
  <c r="F140" i="8"/>
  <c r="F108" i="8"/>
  <c r="F150" i="7"/>
  <c r="F159" i="7"/>
  <c r="F161" i="5"/>
  <c r="F108" i="5"/>
  <c r="F132" i="5"/>
  <c r="F151" i="5"/>
  <c r="F214" i="2"/>
  <c r="F205" i="2"/>
  <c r="F99" i="1"/>
  <c r="F230" i="1"/>
  <c r="F206" i="1"/>
  <c r="F15" i="1"/>
  <c r="F239" i="1"/>
  <c r="F130" i="8"/>
  <c r="F196" i="2"/>
  <c r="F20" i="6"/>
  <c r="B7" i="10" s="1"/>
  <c r="F182" i="2"/>
  <c r="F168" i="7"/>
  <c r="F99" i="5"/>
  <c r="F112" i="7"/>
  <c r="F34" i="3"/>
  <c r="F182" i="1"/>
  <c r="F105" i="2"/>
  <c r="F272" i="1"/>
  <c r="F42" i="8"/>
  <c r="F150" i="2"/>
  <c r="F87" i="8"/>
  <c r="F84" i="7"/>
  <c r="F22" i="5"/>
  <c r="F71" i="8"/>
  <c r="F46" i="7"/>
  <c r="F120" i="2"/>
  <c r="F90" i="1"/>
  <c r="F62" i="3"/>
  <c r="F85" i="5"/>
  <c r="F163" i="2"/>
  <c r="F123" i="5"/>
  <c r="F38" i="1"/>
  <c r="F70" i="5"/>
  <c r="F32" i="7"/>
  <c r="D162" i="5"/>
  <c r="B13" i="10" s="1"/>
  <c r="F193" i="7" l="1"/>
  <c r="E8" i="10" s="1"/>
  <c r="F162" i="5"/>
  <c r="B5" i="10" s="1"/>
  <c r="F227" i="2"/>
  <c r="F141" i="8"/>
  <c r="E7" i="10" s="1"/>
  <c r="E14" i="10"/>
  <c r="D2" i="10" s="1"/>
  <c r="F32" i="4"/>
  <c r="E5" i="10" s="1"/>
  <c r="F273" i="1"/>
  <c r="B6" i="10" s="1"/>
  <c r="G156" i="9"/>
  <c r="B8" i="10" s="1"/>
  <c r="F14" i="3" l="1"/>
  <c r="F13" i="3"/>
  <c r="F11" i="3"/>
  <c r="F12" i="3"/>
  <c r="F10" i="3"/>
  <c r="F15" i="3" l="1"/>
  <c r="F21" i="3"/>
  <c r="F23" i="3"/>
  <c r="F22" i="3"/>
  <c r="F20" i="3"/>
  <c r="F19" i="3"/>
  <c r="F24" i="3" l="1"/>
  <c r="F77" i="3" s="1"/>
  <c r="E6" i="10" l="1"/>
  <c r="F2" i="10" s="1"/>
</calcChain>
</file>

<file path=xl/sharedStrings.xml><?xml version="1.0" encoding="utf-8"?>
<sst xmlns="http://schemas.openxmlformats.org/spreadsheetml/2006/main" count="7419" uniqueCount="3445">
  <si>
    <t>Moto Boutique, S.A. de C.V.</t>
  </si>
  <si>
    <t>Formato de pedidos Joe Rocket</t>
  </si>
  <si>
    <t>RTK 6 SOLID</t>
  </si>
  <si>
    <t>SKU</t>
  </si>
  <si>
    <t xml:space="preserve">COLOR </t>
  </si>
  <si>
    <t>TALLA</t>
  </si>
  <si>
    <t>CANTIDAD</t>
  </si>
  <si>
    <t xml:space="preserve">PRECIO DIST. </t>
  </si>
  <si>
    <t>TOTAL</t>
  </si>
  <si>
    <t>Disponible</t>
  </si>
  <si>
    <t>4-706074</t>
  </si>
  <si>
    <t>CASCO RKT 6 SOLID MATTE /SM</t>
  </si>
  <si>
    <t>S</t>
  </si>
  <si>
    <t>4-706075</t>
  </si>
  <si>
    <t>CASCO RKT 6 SOLID MATTE /MD</t>
  </si>
  <si>
    <t>M</t>
  </si>
  <si>
    <t>4-706076</t>
  </si>
  <si>
    <t>CASCO RKT 6 SOLID MATTE /LG</t>
  </si>
  <si>
    <t>L</t>
  </si>
  <si>
    <t>4-706077</t>
  </si>
  <si>
    <t>CASCO RKT 6 SOLID MATTE /XG</t>
  </si>
  <si>
    <t>XL</t>
  </si>
  <si>
    <t>4-706078</t>
  </si>
  <si>
    <t>CASCO RKT 6 SOLID MATTE /2XG</t>
  </si>
  <si>
    <t>XXL</t>
  </si>
  <si>
    <t>RTK 6 PHOENIX</t>
  </si>
  <si>
    <t>4-706114</t>
  </si>
  <si>
    <t>CASCO RKT 6 PHOENIX BLK/RED /SM</t>
  </si>
  <si>
    <t>4-706115</t>
  </si>
  <si>
    <t>CASCO RKT 6 PHOENIX BLK/RED /MD</t>
  </si>
  <si>
    <t>4-706116</t>
  </si>
  <si>
    <t>CASCO RKT 6 PHOENIX BLK/RED /LG</t>
  </si>
  <si>
    <t>4-706117</t>
  </si>
  <si>
    <t>CASCO RKT 6 PHOENIX BLK/RED /XL</t>
  </si>
  <si>
    <t>4-706118</t>
  </si>
  <si>
    <t>CASCO RKT 6 PHOENIX BLK/RED /2XL</t>
  </si>
  <si>
    <t>2XL</t>
  </si>
  <si>
    <t>4-706174</t>
  </si>
  <si>
    <t>CASCO RKT 6 PHOENIX HIVIS/BLK /SM</t>
  </si>
  <si>
    <t>4-706175</t>
  </si>
  <si>
    <t>CASCO RKT 6 PHOENIX HIVIS/BLK /MD</t>
  </si>
  <si>
    <t>4-706176</t>
  </si>
  <si>
    <t>CASCO RKT 6 PHOENIX HIVIS/BLK /LG</t>
  </si>
  <si>
    <t>4-706177</t>
  </si>
  <si>
    <t>CASCO RKT 6 PHOENIX HIVIS/BLK /XL</t>
  </si>
  <si>
    <t>4-706178</t>
  </si>
  <si>
    <t>CASCO RKT 6 PHOENIX HIVIS/BLK /2XL</t>
  </si>
  <si>
    <t>RTK 8 SOLID</t>
  </si>
  <si>
    <t>MICA IRIDIUM O POLARIZADA  SE VENDE POR SEPARADO CON $100 DE DESCUENTO</t>
  </si>
  <si>
    <t>4-708074</t>
  </si>
  <si>
    <t>CASCO RKT 8 SOLID MATTE BLACK /SM</t>
  </si>
  <si>
    <t>4-708075</t>
  </si>
  <si>
    <t>CASCO RKT 8 SOLID MATTE BLACK /MD</t>
  </si>
  <si>
    <t>4-708076</t>
  </si>
  <si>
    <t>CASCO RKT 8 SOLID MATTE BLACK /LG</t>
  </si>
  <si>
    <t>4-708077</t>
  </si>
  <si>
    <t>CASCO RKT 8 SOLID MATTE BLACK /XL</t>
  </si>
  <si>
    <t>4-708078</t>
  </si>
  <si>
    <t>CASCO RKT 8 SOLID MATTE BLACK /2XL</t>
  </si>
  <si>
    <t>4-708079</t>
  </si>
  <si>
    <t>CASCO RKT 8 SOLID MATTE BLACK /3XL</t>
  </si>
  <si>
    <t>XXXL</t>
  </si>
  <si>
    <t>PRODUCTO DE OUTLET (NO APLICA GARANTÍA POR DEFECTOS DE PINTURA)</t>
  </si>
  <si>
    <t>4-708114</t>
  </si>
  <si>
    <t>CASCO RKT 8 VELOCITY BLACK/RED /SM</t>
  </si>
  <si>
    <t>4-708115</t>
  </si>
  <si>
    <t>CASCO RKT 8 VELOCITY BLACK/RED /MD</t>
  </si>
  <si>
    <t>4-708116</t>
  </si>
  <si>
    <t>CASCO RKT 8 VELOCITY BLACK/RED /LG</t>
  </si>
  <si>
    <t>4-708117</t>
  </si>
  <si>
    <t>CASCO RKT 8 VELOCITY BLACK/RED /XL</t>
  </si>
  <si>
    <t>4-708118</t>
  </si>
  <si>
    <t>CASCO RKT 8 VELOCITY BLACK/RED /2XL</t>
  </si>
  <si>
    <t>4-708124</t>
  </si>
  <si>
    <t>CASCO RKT 8 VELOCITY BLACK/BLUE /SM</t>
  </si>
  <si>
    <t>4-708125</t>
  </si>
  <si>
    <t>CASCO RKT 8 VELOCITY BLACK/BLUE /MD</t>
  </si>
  <si>
    <t>4-708126</t>
  </si>
  <si>
    <t>CASCO RKT 8 VELOCITY BLACK/BLUE /LG</t>
  </si>
  <si>
    <t>4-708127</t>
  </si>
  <si>
    <t>CASCO RKT 8 VELOCITY BLACK/BLUE /XL</t>
  </si>
  <si>
    <t>4-708128</t>
  </si>
  <si>
    <t>CASCO RKT 8 VELOCITY BLACK/BLUE /2XL</t>
  </si>
  <si>
    <t>4-708134</t>
  </si>
  <si>
    <t>CASCO RKT 8 VELOCITY BLACK/GREEN /SM</t>
  </si>
  <si>
    <t>4-708135</t>
  </si>
  <si>
    <t>CASCO RKT 8 VELOCITY BLACK/GREEN /MD</t>
  </si>
  <si>
    <t>4-708136</t>
  </si>
  <si>
    <t>CASCO RKT 8 VELOCITY BLACK/GREEN /LG</t>
  </si>
  <si>
    <t>4-708137</t>
  </si>
  <si>
    <t>CASCO RKT 8 VELOCITY BLACK/GREEN /XL</t>
  </si>
  <si>
    <t>4-708138</t>
  </si>
  <si>
    <t>CASCO RKT 8 VELOCITY BLACK/GREEN /2XL</t>
  </si>
  <si>
    <t>4-708163</t>
  </si>
  <si>
    <t>CASCO RKT 8 VELOCITY WHITE/ROSE /XSM</t>
  </si>
  <si>
    <t>XS</t>
  </si>
  <si>
    <t>4-708164</t>
  </si>
  <si>
    <t>CASCO RKT 8 VELOCITY WHITE/ROSE /SM</t>
  </si>
  <si>
    <t>4-708165</t>
  </si>
  <si>
    <t>CASCO RKT 8 VELOCITY WHITE/ROSE /MD</t>
  </si>
  <si>
    <t>4-708166</t>
  </si>
  <si>
    <t>CASCO RKT 8 VELOCITY WHITE/ROSE /LG</t>
  </si>
  <si>
    <t>4-708167</t>
  </si>
  <si>
    <t>CASCO RKT 8 VELOCITY WHITE/ROSE /XL</t>
  </si>
  <si>
    <t>4-708184</t>
  </si>
  <si>
    <t>CASCO RKT 8 VELOCITY BLACK/SILVER /SM</t>
  </si>
  <si>
    <t>4-708185</t>
  </si>
  <si>
    <t>CASCO RKT 8 VELOCITY BLACK/SILVER /MD</t>
  </si>
  <si>
    <t>4-708186</t>
  </si>
  <si>
    <t>CASCO RKT 8 VELOCITY BLACK/SILVER /LG</t>
  </si>
  <si>
    <t>4-708187</t>
  </si>
  <si>
    <t>CASCO RKT 8 VELOCITY BLACK/SILVER /XL</t>
  </si>
  <si>
    <t>4-708188</t>
  </si>
  <si>
    <t>CASCO RKT 8 VELOCITY BLACK/SILVER /2XL</t>
  </si>
  <si>
    <t>RTK 8 ATOMIC (Mica transparente)</t>
  </si>
  <si>
    <t>4-708214</t>
  </si>
  <si>
    <t>CASCO RKT 8 ATOMIC MATTE RED/BLK /SM</t>
  </si>
  <si>
    <t>4-708215</t>
  </si>
  <si>
    <t>CASCO RKT 8 ATOMIC MATTE RED/BLK /MD</t>
  </si>
  <si>
    <t>4-708216</t>
  </si>
  <si>
    <t>CASCO RKT 8 ATOMIC MATTE RED/BLK /LG</t>
  </si>
  <si>
    <t>4-708217</t>
  </si>
  <si>
    <t>CASCO RKT 8 ATOMIC MATTE RED/BLK /XL</t>
  </si>
  <si>
    <t>4-708218</t>
  </si>
  <si>
    <t>CASCO RKT 8 ATOMIC MATTE RED/BLK /2XL</t>
  </si>
  <si>
    <t>4-708263</t>
  </si>
  <si>
    <t>CASCO RKT 8 ATOMIC MATTE PINK/BLK /XS</t>
  </si>
  <si>
    <t>4-708264</t>
  </si>
  <si>
    <t>CASCO RKT 8 ATOMIC MATTE PINK/BLK /SM</t>
  </si>
  <si>
    <t>4-708265</t>
  </si>
  <si>
    <t>CASCO RKT 8 ATOMIC MATTE PINK/BLK /MD</t>
  </si>
  <si>
    <t>4-708266</t>
  </si>
  <si>
    <t>CASCO RKT 8 ATOMIC MATTE PINK/BLK /LG</t>
  </si>
  <si>
    <t>4-708284</t>
  </si>
  <si>
    <t>CASCO RKT 8 ATOMIC MATTE GREY/BLK /SM</t>
  </si>
  <si>
    <t>4-708285</t>
  </si>
  <si>
    <t>CASCO RKT 8 ATOMIC MATTE GREY/BLK /MD</t>
  </si>
  <si>
    <t>4-708286</t>
  </si>
  <si>
    <t>CASCO RKT 8 ATOMIC MATTE GREY/BLK /LG</t>
  </si>
  <si>
    <t>4-708287</t>
  </si>
  <si>
    <t>CASCO RKT 8 ATOMIC MATTE GREY/BLK /XL</t>
  </si>
  <si>
    <t>4-708288</t>
  </si>
  <si>
    <t>CASCO RKT 8 ATOMIC MATTE GREY/BLK /2XL</t>
  </si>
  <si>
    <t>4-708294</t>
  </si>
  <si>
    <t>CASCO RKT 8 ATOMIC MATTE WHITE/BLK /SM</t>
  </si>
  <si>
    <t>4-708295</t>
  </si>
  <si>
    <t>CASCO RKT 8 ATOMIC MATTE WHITE/BLK /MD</t>
  </si>
  <si>
    <t>4-708296</t>
  </si>
  <si>
    <t>CASCO RKT 8 ATOMIC MATTE WHITE/BLK /LG</t>
  </si>
  <si>
    <t>4-708297</t>
  </si>
  <si>
    <t>CASCO RKT 8 ATOMIC MATTE WHITE/BLK /XL</t>
  </si>
  <si>
    <t>4-708298</t>
  </si>
  <si>
    <t>CASCO RKT 8 ATOMIC MATTE WHITE/BLK /2XL</t>
  </si>
  <si>
    <t xml:space="preserve">RTK 15 SOLID </t>
  </si>
  <si>
    <t>CASCO RKT 15 SOLID MATTE BLACK /SM</t>
  </si>
  <si>
    <t>CASCO RKT 15 SOLID MATTE BLACK /MD</t>
  </si>
  <si>
    <t>CASCO RKT 15 SOLID MATTE BLACK /LG</t>
  </si>
  <si>
    <t>CASCO RKT 15 SOLID MATTE BLACK /XG</t>
  </si>
  <si>
    <t>CASCO RKT 15 SOLID MATTE BLACK /2XG</t>
  </si>
  <si>
    <t>CASCO RKT 15 SOLID MATTE BLACK /3XG</t>
  </si>
  <si>
    <t>3XL</t>
  </si>
  <si>
    <t>RTK 15 ION (mica transparente y mica iridium)</t>
  </si>
  <si>
    <t>CASCO RKT 15 ION RED /SM</t>
  </si>
  <si>
    <t>CASCO RKT 15 ION RED /MD</t>
  </si>
  <si>
    <t>CASCO RKT 15 ION RED /LG</t>
  </si>
  <si>
    <t>CASCO RKT 15 ION RED /XG</t>
  </si>
  <si>
    <t>CASCO RKT 15 ION RED /2XG</t>
  </si>
  <si>
    <t>CASCO RKT 15 ION MATTE BLACK /SM</t>
  </si>
  <si>
    <t>CASCO RKT 15 ION MATTE BLACK /MD</t>
  </si>
  <si>
    <t>CASCO RKT 15 ION MATTE BLACK /LG</t>
  </si>
  <si>
    <t>CASCO RKT 15 ION MATTE BLACK /XG</t>
  </si>
  <si>
    <t>CASCO RKT 15 ION MATTE BLACK /2XG</t>
  </si>
  <si>
    <t>4-715184</t>
  </si>
  <si>
    <t>CASCO RKT 15 ION GREY /SM</t>
  </si>
  <si>
    <t>4-715185</t>
  </si>
  <si>
    <t>CASCO RKT 15 ION GREY /MD</t>
  </si>
  <si>
    <t>4-715186</t>
  </si>
  <si>
    <t>CASCO RKT 15 ION GREY /LG</t>
  </si>
  <si>
    <t>4-715187</t>
  </si>
  <si>
    <t>CASCO RKT 15 ION GREY /XG</t>
  </si>
  <si>
    <t>CASCO RKT 15 ION GREY /2XG</t>
  </si>
  <si>
    <t>CASCO RKT 15 ION WHITE /SM</t>
  </si>
  <si>
    <t>CASCO RKT 15 ION WHITE /MD</t>
  </si>
  <si>
    <t>CASCO RKT 15 ION WHITE /LG</t>
  </si>
  <si>
    <t>CASCO RKT 15 ION WHITE /XG</t>
  </si>
  <si>
    <t>CASCO RKT 15 ION WHITE /2XG</t>
  </si>
  <si>
    <t>RTK 15 HEARTBREAKER (mica transparente y mica iridium)</t>
  </si>
  <si>
    <t>4-715343</t>
  </si>
  <si>
    <t>CASCO RKT 15 HEARTBREAKER PK/PRPL /XS</t>
  </si>
  <si>
    <t>4-715344</t>
  </si>
  <si>
    <t>CASCO RKT 15 HEARTBREAKER PK/PRPL /SM</t>
  </si>
  <si>
    <t>4-715345</t>
  </si>
  <si>
    <t>CASCO RKT 15 HEARTBREAKER PK/PRPL /MD</t>
  </si>
  <si>
    <t>4-715346</t>
  </si>
  <si>
    <t>CASCO RKT 15 HEARTBREAKER PK/PRPL /LG</t>
  </si>
  <si>
    <t>4-715384</t>
  </si>
  <si>
    <t>CASCO RKT 15 HEARTBREAKER SIL/BLK /XS</t>
  </si>
  <si>
    <t>4-715385</t>
  </si>
  <si>
    <t>CASCO RKT 15 HEARTBREAKER SIL/BLK /SM</t>
  </si>
  <si>
    <t>4-715386</t>
  </si>
  <si>
    <t>CASCO RKT 15 HEARTBREAKER SIL/BLK /MD</t>
  </si>
  <si>
    <t>4-715387</t>
  </si>
  <si>
    <t>CASCO RKT 15 HEARTBREAKER SIL/BLK /LG</t>
  </si>
  <si>
    <t>4-715388</t>
  </si>
  <si>
    <t>CASCO RKT 15 HEARTBREAKER SIL/BLK /XG</t>
  </si>
  <si>
    <t>4-715393</t>
  </si>
  <si>
    <t>CASCO RKT 15 HEARTBREAKER GLD/WHT /XS</t>
  </si>
  <si>
    <t>4-715394</t>
  </si>
  <si>
    <t>CASCO RKT 15 HEARTBREAKER GLD/WHT /SM</t>
  </si>
  <si>
    <t>4-715395</t>
  </si>
  <si>
    <t>CASCO RKT 15 HEARTBREAKER GLD/WHT /MD</t>
  </si>
  <si>
    <t>4-715396</t>
  </si>
  <si>
    <t>CASCO RKT 15 HEARTBREAKER GLD/WHT /LG</t>
  </si>
  <si>
    <t>4-715397</t>
  </si>
  <si>
    <t>CASCO RKT 15 HEARTBREAKER GLD/WHT /XG</t>
  </si>
  <si>
    <t>RTK 20 SOLID ABATIBLE</t>
  </si>
  <si>
    <t>CASCO ABATIBLE RKT 20 SOLID BLACK /SM</t>
  </si>
  <si>
    <t>CASCO ABATIBLE RKT 20 SOLID BLACK /MD</t>
  </si>
  <si>
    <t>CASCO ABATIBLE RKT 20 SOLID BLACK /LG</t>
  </si>
  <si>
    <t>4-720077</t>
  </si>
  <si>
    <t>CASCO ABATIBLE RKT 20 SOLID BLACK /XG</t>
  </si>
  <si>
    <t>CASCO ABATIBLE RKT 20 SOLID BLACK /2XG</t>
  </si>
  <si>
    <t>CASCO ABATIBLE RKT 20 SOLID BLACK /3XG</t>
  </si>
  <si>
    <t>RTK 20 ABATIBLE ION (mica transparente y mica iridium)</t>
  </si>
  <si>
    <t>4-720174</t>
  </si>
  <si>
    <t>CASCO ABATIBLE RKT 20 ION BLACK /SM</t>
  </si>
  <si>
    <t>CASCO ABATIBLE RKT 20 ION BLACK /MD</t>
  </si>
  <si>
    <t>CASCO ABATIBLE RKT 20 ION BLACK /LG</t>
  </si>
  <si>
    <t>CASCO ABATIBLE RKT 20 ION BLACK /XG</t>
  </si>
  <si>
    <t>CASCO ABATIBLE RKT 20 ION BLACK /2XG</t>
  </si>
  <si>
    <t>4-720184</t>
  </si>
  <si>
    <t>CASCO ABATIBLE RKT 20 ION GREY /SM</t>
  </si>
  <si>
    <t>CASCO ABATIBLE RKT 20 ION GREY /MD</t>
  </si>
  <si>
    <t>CASCO ABATIBLE RKT 20 ION GREY /LG</t>
  </si>
  <si>
    <t>CASCO ABATIBLE RKT 20 ION GREY /XG</t>
  </si>
  <si>
    <t>CASCO ABATIBLE RKT 20 ION GREY /2XG</t>
  </si>
  <si>
    <t>CASCO ABATIBLE RKT 20 ION WHITE /SM</t>
  </si>
  <si>
    <t>CASCO ABATIBLE RKT 20 ION WHITE /MD</t>
  </si>
  <si>
    <t>CASCO ABATIBLE RKT 20 ION WHITE /LG</t>
  </si>
  <si>
    <t>CASCO ABATIBLE RKT 20 ION WHITE /XL</t>
  </si>
  <si>
    <t>CASCO ABATIBLE RKT 20 ION WHITE /2XL</t>
  </si>
  <si>
    <t>RTK 20 ABATIBLE SONIC (Mica transparente y mica poralizada)</t>
  </si>
  <si>
    <t>4-720214</t>
  </si>
  <si>
    <t>CASCO ABATIBLE RKT 20 SONIC RED /SM</t>
  </si>
  <si>
    <t>4-720215</t>
  </si>
  <si>
    <t>CASCO ABATIBLE RKT 20 SONIC RED /MD</t>
  </si>
  <si>
    <t>4-720216</t>
  </si>
  <si>
    <t>CASCO ABATIBLE RKT 20 SONIC RED /LG</t>
  </si>
  <si>
    <t>4-720217</t>
  </si>
  <si>
    <t>CASCO ABATIBLE RKT 20 SONIC RED /XG</t>
  </si>
  <si>
    <t>4-720218</t>
  </si>
  <si>
    <t>CASCO ABATIBLE RKT 20 SONIC RED /2XG</t>
  </si>
  <si>
    <t>4-720244</t>
  </si>
  <si>
    <t>CASCO ABATIBLE RKT 20 SONIC HIVIZ /SM</t>
  </si>
  <si>
    <t>4-720245</t>
  </si>
  <si>
    <t>CASCO ABATIBLE RKT 20 SONIC HIVIZ /MD</t>
  </si>
  <si>
    <t>4-720246</t>
  </si>
  <si>
    <t>CASCO ABATIBLE RKT 20 SONIC HIVIZ /LG</t>
  </si>
  <si>
    <t>4-720247</t>
  </si>
  <si>
    <t>CASCO ABATIBLE RKT 20 SONIC HIVIZ /XG</t>
  </si>
  <si>
    <t>4-720248</t>
  </si>
  <si>
    <t>CASCO ABATIBLE RKT 20 SONIC HIVIZ /2XG</t>
  </si>
  <si>
    <t>4-720274</t>
  </si>
  <si>
    <t>CASCO ABATBLE RKT 20 SONIC ORANGE /SM</t>
  </si>
  <si>
    <t>4-720275</t>
  </si>
  <si>
    <t>CASCO ABATBLE RKT 20 SONIC ORANGE /MD</t>
  </si>
  <si>
    <t>4-720276</t>
  </si>
  <si>
    <t>CASCO ABATBLE RKT 20 SONIC ORANGE /LG</t>
  </si>
  <si>
    <t>4-720277</t>
  </si>
  <si>
    <t>CASCO ABATBLE RKT 20 SONIC ORANGE /XG</t>
  </si>
  <si>
    <t>4-720278</t>
  </si>
  <si>
    <t>CASCO ABATBLE RKT 20 SONIC ORANGE /XXG</t>
  </si>
  <si>
    <t>4-720284</t>
  </si>
  <si>
    <t>CASCO ABATIBLE RKT 20 SONIC CHARCOAL /SM</t>
  </si>
  <si>
    <t>4-720285</t>
  </si>
  <si>
    <t>CASCO ABATIBLE RKT 20 SONIC CHARCOAL /MD</t>
  </si>
  <si>
    <t>4-720286</t>
  </si>
  <si>
    <t>CASCO ABATIBLE RKT 20 SONIC CHARCOAL /LG</t>
  </si>
  <si>
    <t>4-720287</t>
  </si>
  <si>
    <t>CASCO ABATIBLE RKT 20 SONIC CHARCOAL /XG</t>
  </si>
  <si>
    <t>4-720288</t>
  </si>
  <si>
    <t>CASCO ABATIBLE RKT 20 SONIC CHARCOAL /2XG</t>
  </si>
  <si>
    <t>RKT 22 SOLID (No incluye goggles)</t>
  </si>
  <si>
    <t>CASCO RKT 22 SOLID BLACK /SM</t>
  </si>
  <si>
    <t>CASCO RKT 22 SOLID BLACK /MD</t>
  </si>
  <si>
    <t>CASCO RKT 22 SOLID BLACK /LG</t>
  </si>
  <si>
    <t>CASCO RKT 22 SOLID BLACK /XG</t>
  </si>
  <si>
    <t>CASCO RKT 22 SOLID BLACK /2XG</t>
  </si>
  <si>
    <t>RKT 22 ROCKET RACING (incluye goggles iridium)</t>
  </si>
  <si>
    <t>472-2144</t>
  </si>
  <si>
    <t>CASCO RKT 22 ROCKET RACING HIVIS /SM</t>
  </si>
  <si>
    <t>472-2145</t>
  </si>
  <si>
    <t>CASCO RKT 22 ROCKET RACING HIVIS /MD</t>
  </si>
  <si>
    <t>472-2146</t>
  </si>
  <si>
    <t>CASCO RKT 22 ROCKET RACING HIVIS /LG</t>
  </si>
  <si>
    <t>472-2147</t>
  </si>
  <si>
    <t>CASCO RKT 22 ROCKET RACING HIVIS /XG</t>
  </si>
  <si>
    <t>472-2148</t>
  </si>
  <si>
    <t>CASCO RKT 22 ROCKET RACING HIVIS /2XG</t>
  </si>
  <si>
    <t>472-2174</t>
  </si>
  <si>
    <t>CASCO RKT 22 ROCKET RACING ORANGE /SM</t>
  </si>
  <si>
    <t>472-2175</t>
  </si>
  <si>
    <t>CASCO RKT 22 ROCKET RACING ORANGE /MD</t>
  </si>
  <si>
    <t>472-2176</t>
  </si>
  <si>
    <t>CASCO RKT 22 ROCKET RACING ORANGE /LG</t>
  </si>
  <si>
    <t>472-2177</t>
  </si>
  <si>
    <t>CASCO RKT 22 ROCKET RACING ORANGE /XG</t>
  </si>
  <si>
    <t>472-2178</t>
  </si>
  <si>
    <t>CASCO RKT 22 ROCKET RACING ORANGE /2XG</t>
  </si>
  <si>
    <t>RTK 24 SOLID (2 Visores: polarizado &amp; clear)</t>
  </si>
  <si>
    <t>4-724024</t>
  </si>
  <si>
    <t>CASCO RKT 24 STREET FIGHTER SOLID /SM</t>
  </si>
  <si>
    <t>4-724025</t>
  </si>
  <si>
    <t>CASCO RKT 24 STREET FIGHTER SOLID /M</t>
  </si>
  <si>
    <t>4-724026</t>
  </si>
  <si>
    <t>CASCO RKT 24 STREET FIGHTER SOLID /L</t>
  </si>
  <si>
    <t>4-724027</t>
  </si>
  <si>
    <t>CASCO RKT 24 STREET FIGHTER SOLID /XL</t>
  </si>
  <si>
    <t>4-724028</t>
  </si>
  <si>
    <t>CASCO RKT 24 STREET FIGHTER SOLID /2XL</t>
  </si>
  <si>
    <t>RTK 26 SOLID</t>
  </si>
  <si>
    <t>CASCO RKT 26 SOLID BLACK /SM</t>
  </si>
  <si>
    <t>CASCO RKT 26 SOLID BLACK /MD</t>
  </si>
  <si>
    <t>CASCO RKT 26 SOLID BLACK /LG</t>
  </si>
  <si>
    <t>CASCO RKT 26 SOLID BLACK /XG</t>
  </si>
  <si>
    <t>CASCO RKT 26 SOLID BLACK /2XG</t>
  </si>
  <si>
    <t>RTK 26 SOLAR FLARE (mica transparente y mica iridium)</t>
  </si>
  <si>
    <t>4-726214</t>
  </si>
  <si>
    <t>CASCO RKT 26 SOLAR FLARE BLK/RED /SM</t>
  </si>
  <si>
    <t>4-726215</t>
  </si>
  <si>
    <t>CASCO RKT 26 SOLAR FLARE BLK/RED /MD</t>
  </si>
  <si>
    <t>4-726216</t>
  </si>
  <si>
    <t>CASCO RKT 26 SOLAR FLARE BLK/RED /LG</t>
  </si>
  <si>
    <t>4-726217</t>
  </si>
  <si>
    <t>CASCO RKT 26 SOLAR FLARE BLK/RED /XG</t>
  </si>
  <si>
    <t>4-726218</t>
  </si>
  <si>
    <t>CASCO RKT 26 SOLAR FLARE BLK/RED /2XG</t>
  </si>
  <si>
    <t>4-726224</t>
  </si>
  <si>
    <t>CASCO RKT 26 SOLAR FLARE WHT/BLU /SM</t>
  </si>
  <si>
    <t>4-726225</t>
  </si>
  <si>
    <t>CASCO RKT 26 SOLAR FLARE WHT/BLU /MD</t>
  </si>
  <si>
    <t>4-726226</t>
  </si>
  <si>
    <t>CASCO RKT 26 SOLAR FLARE WHT/BLU /LG</t>
  </si>
  <si>
    <t>4-726227</t>
  </si>
  <si>
    <t>CASCO RKT 26 SOLAR FLARE WHT/BLU /XG</t>
  </si>
  <si>
    <t>4-726228</t>
  </si>
  <si>
    <t>CASCO RKT 26 SOLAR FLARE WHT/BLU /2XG</t>
  </si>
  <si>
    <t>4-726274</t>
  </si>
  <si>
    <t>CASCO RKT 26 SOLAR FLARE ORG/BLK /SM</t>
  </si>
  <si>
    <t>4-726275</t>
  </si>
  <si>
    <t>CASCO RKT 26 SOLAR FLARE ORG/BLK /MD</t>
  </si>
  <si>
    <t>4-726276</t>
  </si>
  <si>
    <t>CASCO RKT 26 SOLAR FLARE ORG/BLK /LG</t>
  </si>
  <si>
    <t>4-726277</t>
  </si>
  <si>
    <t>CASCO RKT 26 SOLAR FLARE ORG/BLK /XG</t>
  </si>
  <si>
    <t>4-726278</t>
  </si>
  <si>
    <t>CASCO RKT 26 SOLAR FLARE ORG/BLK /2XG</t>
  </si>
  <si>
    <t>4-726284</t>
  </si>
  <si>
    <t>CASCO RKT 26 SOLAR FLARE GRY/HVZ /SM</t>
  </si>
  <si>
    <t>4-726285</t>
  </si>
  <si>
    <t>CASCO RKT 26 SOLAR FLARE GRY/HVZ /MD</t>
  </si>
  <si>
    <t>4-726286</t>
  </si>
  <si>
    <t>CASCO RKT 26 SOLAR FLARE GRY/HVZ /LG</t>
  </si>
  <si>
    <t>4-726287</t>
  </si>
  <si>
    <t>CASCO RKT 26 SOLAR FLARE GRY/HVZ /XG</t>
  </si>
  <si>
    <t>4-726288</t>
  </si>
  <si>
    <t>CASCO RKT 26 SOLAR FLARE GRY/HVZ /2XG</t>
  </si>
  <si>
    <t>TOTAL CASCOS</t>
  </si>
  <si>
    <t>ALTER EGO 14.0</t>
  </si>
  <si>
    <t>Precio Distribuidor</t>
  </si>
  <si>
    <t>Color</t>
  </si>
  <si>
    <t>Talla</t>
  </si>
  <si>
    <t>Cantidad</t>
  </si>
  <si>
    <t>Con Iva</t>
  </si>
  <si>
    <t>Con IVA</t>
  </si>
  <si>
    <t>Total</t>
  </si>
  <si>
    <t>4-645104</t>
  </si>
  <si>
    <t>Negro</t>
  </si>
  <si>
    <t>4-645105</t>
  </si>
  <si>
    <t>4-645106</t>
  </si>
  <si>
    <t>4-645107</t>
  </si>
  <si>
    <t>4-645108</t>
  </si>
  <si>
    <t>4-645165</t>
  </si>
  <si>
    <t>Gris/Neon</t>
  </si>
  <si>
    <t>4-645166</t>
  </si>
  <si>
    <t>4-645167</t>
  </si>
  <si>
    <t>Total Alter Ego 14.0</t>
  </si>
  <si>
    <t xml:space="preserve">ROCKET 92 C.E. </t>
  </si>
  <si>
    <t>ROCKET 92 NEGRO</t>
  </si>
  <si>
    <t>4-641205</t>
  </si>
  <si>
    <t>4-641206</t>
  </si>
  <si>
    <t>4-641207</t>
  </si>
  <si>
    <t>4-641208</t>
  </si>
  <si>
    <t>4-641209</t>
  </si>
  <si>
    <t>4-641284</t>
  </si>
  <si>
    <t>ROCKET 92 CAFÉ</t>
  </si>
  <si>
    <t>4-641285</t>
  </si>
  <si>
    <t>4-641286</t>
  </si>
  <si>
    <t>4-641287</t>
  </si>
  <si>
    <t>4-641288</t>
  </si>
  <si>
    <t xml:space="preserve">Total ROCKET 92 C.E. </t>
  </si>
  <si>
    <t>BALLISTIC 15.0 2020</t>
  </si>
  <si>
    <t>Código de producto</t>
  </si>
  <si>
    <t>4-997804</t>
  </si>
  <si>
    <t>NEGRO</t>
  </si>
  <si>
    <t>SM</t>
  </si>
  <si>
    <t>4-997805</t>
  </si>
  <si>
    <t>MD</t>
  </si>
  <si>
    <t>4-997806</t>
  </si>
  <si>
    <t>LG</t>
  </si>
  <si>
    <t>4-997807</t>
  </si>
  <si>
    <t>4-997808</t>
  </si>
  <si>
    <t>4-998804</t>
  </si>
  <si>
    <t>4-998805</t>
  </si>
  <si>
    <t>4-998806</t>
  </si>
  <si>
    <t>4-998807</t>
  </si>
  <si>
    <t>4-998808</t>
  </si>
  <si>
    <t>4-999804</t>
  </si>
  <si>
    <t>NEGRO/ROJO</t>
  </si>
  <si>
    <t>4-999805</t>
  </si>
  <si>
    <t>4-999806</t>
  </si>
  <si>
    <t>4-999807</t>
  </si>
  <si>
    <t>4-999808</t>
  </si>
  <si>
    <t>Total BALLISTIC 2020</t>
  </si>
  <si>
    <t>WHISTLER JACKET</t>
  </si>
  <si>
    <t>4-642804</t>
  </si>
  <si>
    <t>4-642805</t>
  </si>
  <si>
    <t>4-642806</t>
  </si>
  <si>
    <t>4-642807</t>
  </si>
  <si>
    <t>4-642808</t>
  </si>
  <si>
    <t>4-642809</t>
  </si>
  <si>
    <t>4-642894</t>
  </si>
  <si>
    <t>GRIS</t>
  </si>
  <si>
    <t>4-642895</t>
  </si>
  <si>
    <t>4-642896</t>
  </si>
  <si>
    <t>4-642897</t>
  </si>
  <si>
    <t>4-642898</t>
  </si>
  <si>
    <t>Total WHISTLER</t>
  </si>
  <si>
    <t>CHAMARRA REACTOR C.E.</t>
  </si>
  <si>
    <t>4-643104</t>
  </si>
  <si>
    <t>CHAMARRA REACTOR C.E. NEGRA /SM</t>
  </si>
  <si>
    <t>4-643105</t>
  </si>
  <si>
    <t>CHAMARRA REACTOR C.E. NEGRA /MD</t>
  </si>
  <si>
    <t>4-643106</t>
  </si>
  <si>
    <t>CHAMARRA REACTOR C.E. NEGRA /LG</t>
  </si>
  <si>
    <t>4-643107</t>
  </si>
  <si>
    <t>CHAMARRA REACTOR C.E. NEGRA /XL</t>
  </si>
  <si>
    <t>4-643108</t>
  </si>
  <si>
    <t>CHAMARRA REACTOR C.E. NEGRA /2XL</t>
  </si>
  <si>
    <t>4-643109</t>
  </si>
  <si>
    <t>CHAMARRA REACTOR C.E. NEGRA /3XL</t>
  </si>
  <si>
    <t>4-643114</t>
  </si>
  <si>
    <t>CHAMARRA REACTOR C.E. ROJA /SM</t>
  </si>
  <si>
    <t>4-643115</t>
  </si>
  <si>
    <t>CHAMARRA REACTOR C.E. ROJA /MD</t>
  </si>
  <si>
    <t>4-643116</t>
  </si>
  <si>
    <t>CHAMARRA REACTOR C.E. ROJA /LG</t>
  </si>
  <si>
    <t>4-643117</t>
  </si>
  <si>
    <t>CHAMARRA REACTOR C.E. ROJA /XL</t>
  </si>
  <si>
    <t>4-643118</t>
  </si>
  <si>
    <t>CHAMARRA REACTOR C.E. ROJA /2XL</t>
  </si>
  <si>
    <t>4-643124</t>
  </si>
  <si>
    <t>CHAMARRA REACTOR C.E. AZUL /SM</t>
  </si>
  <si>
    <t>4-643125</t>
  </si>
  <si>
    <t>CHAMARRA REACTOR C.E. AZUL /MD</t>
  </si>
  <si>
    <t>4-643126</t>
  </si>
  <si>
    <t>CHAMARRA REACTOR C.E. AZUL /LG</t>
  </si>
  <si>
    <t>4-643127</t>
  </si>
  <si>
    <t>CHAMARRA REACTOR C.E. AZUL /XL</t>
  </si>
  <si>
    <t>4-643128</t>
  </si>
  <si>
    <t>CHAMARRA REACTOR C.E. AZUL /2XL</t>
  </si>
  <si>
    <t>4-643174</t>
  </si>
  <si>
    <t>CHAMARRA REACTOR C.E. NARANJA /SM</t>
  </si>
  <si>
    <t>4-643175</t>
  </si>
  <si>
    <t>CHAMARRA REACTOR C.E. NARANJA /MD</t>
  </si>
  <si>
    <t>4-643176</t>
  </si>
  <si>
    <t>CHAMARRA REACTOR C.E. NARANJA /LG</t>
  </si>
  <si>
    <t>4-643177</t>
  </si>
  <si>
    <t>CHAMARRA REACTOR C.E. NARANJA /XL</t>
  </si>
  <si>
    <t>4-643178</t>
  </si>
  <si>
    <t>CHAMARRA REACTOR C.E. NARANJA /2XL</t>
  </si>
  <si>
    <t>5-754804</t>
  </si>
  <si>
    <t>CHAMARRA REACTOR C.E. NEON /SM</t>
  </si>
  <si>
    <t>5-754805</t>
  </si>
  <si>
    <t>CHAMARRA REACTOR C.E. NEON /MD</t>
  </si>
  <si>
    <t>5-754806</t>
  </si>
  <si>
    <t>CHAMARRA REACTOR C.E. NEON /LG</t>
  </si>
  <si>
    <t>5-754807</t>
  </si>
  <si>
    <t>CHAMARRA REACTOR C.E. NEON /XL</t>
  </si>
  <si>
    <t>5-754808</t>
  </si>
  <si>
    <t>CHAMARRA REACTOR C.E. NEON /2XL</t>
  </si>
  <si>
    <t>Total REACTOR C.E.</t>
  </si>
  <si>
    <t>IRON AGE JACKET (DENIM TOURING JACKET)</t>
  </si>
  <si>
    <t>4-643004</t>
  </si>
  <si>
    <t>4-643005</t>
  </si>
  <si>
    <t>4-643006</t>
  </si>
  <si>
    <t>4-643007</t>
  </si>
  <si>
    <t>4-643008</t>
  </si>
  <si>
    <t>ARENA</t>
  </si>
  <si>
    <t>4-643085</t>
  </si>
  <si>
    <t>4-643086</t>
  </si>
  <si>
    <t>4-643087</t>
  </si>
  <si>
    <t>4-643088</t>
  </si>
  <si>
    <t>Total IRON AGE</t>
  </si>
  <si>
    <t>¡¡PROMOCIÓN 2021!!</t>
  </si>
  <si>
    <t>4-645204</t>
  </si>
  <si>
    <t>4-645205</t>
  </si>
  <si>
    <t>4-645206</t>
  </si>
  <si>
    <t>4-645207</t>
  </si>
  <si>
    <t>4-645208</t>
  </si>
  <si>
    <t>4-645254</t>
  </si>
  <si>
    <t>Gris/Rojo/Negro</t>
  </si>
  <si>
    <t>4-645255</t>
  </si>
  <si>
    <t>4-645256</t>
  </si>
  <si>
    <t>4-645257</t>
  </si>
  <si>
    <t>4-645258</t>
  </si>
  <si>
    <t>4-645264</t>
  </si>
  <si>
    <t>Gris/Neon/Negro</t>
  </si>
  <si>
    <t>4-645265</t>
  </si>
  <si>
    <t>4-645266</t>
  </si>
  <si>
    <t>4-645267</t>
  </si>
  <si>
    <t>4-645268</t>
  </si>
  <si>
    <t>Total Phoenix 13.0</t>
  </si>
  <si>
    <t>Velocity / Altitude Mesh</t>
  </si>
  <si>
    <t>NEON</t>
  </si>
  <si>
    <t>Total Velocity Mesh</t>
  </si>
  <si>
    <t>HOGTOWN ARMORED MOTO SHIRT</t>
  </si>
  <si>
    <t>4-641004</t>
  </si>
  <si>
    <t>Rojo</t>
  </si>
  <si>
    <t>4-641005</t>
  </si>
  <si>
    <t>4-641006</t>
  </si>
  <si>
    <t>4-641007</t>
  </si>
  <si>
    <t>4-641008</t>
  </si>
  <si>
    <t>Total Hogtown Shirt</t>
  </si>
  <si>
    <t>MISSION ARMORED MOTO SHIRT</t>
  </si>
  <si>
    <t>RESURTIDO 2020!</t>
  </si>
  <si>
    <t>YA DISPONIBLE!</t>
  </si>
  <si>
    <t>4-641614</t>
  </si>
  <si>
    <t>4-641615</t>
  </si>
  <si>
    <t>4-641616</t>
  </si>
  <si>
    <t>4-641617</t>
  </si>
  <si>
    <t>4-641618</t>
  </si>
  <si>
    <t>Total Mission Shirt</t>
  </si>
  <si>
    <t>PACIFICA JACKET (DAMA)</t>
  </si>
  <si>
    <t>4-644313</t>
  </si>
  <si>
    <t>4-643283</t>
  </si>
  <si>
    <t>4-643284</t>
  </si>
  <si>
    <t>4-643285</t>
  </si>
  <si>
    <t>4-643286</t>
  </si>
  <si>
    <t>Total Pacifica</t>
  </si>
  <si>
    <t>GLORIOUS &amp; FREE JACKET  (DAMA)</t>
  </si>
  <si>
    <t>4-644314</t>
  </si>
  <si>
    <t>4-644315</t>
  </si>
  <si>
    <t>4-644316</t>
  </si>
  <si>
    <t>4-644317</t>
  </si>
  <si>
    <t>Total Glorious &amp; Free</t>
  </si>
  <si>
    <t>VICTORIA C.E. (DAMA)</t>
  </si>
  <si>
    <t>4-643403</t>
  </si>
  <si>
    <t>4-643404</t>
  </si>
  <si>
    <t>4-643405</t>
  </si>
  <si>
    <t>4-643406</t>
  </si>
  <si>
    <t>4-643407</t>
  </si>
  <si>
    <t>4-643463</t>
  </si>
  <si>
    <t>NEGRO / ROSA</t>
  </si>
  <si>
    <t>4-643464</t>
  </si>
  <si>
    <t>4-643465</t>
  </si>
  <si>
    <t>4-643466</t>
  </si>
  <si>
    <t>4-643467</t>
  </si>
  <si>
    <t>4-643493</t>
  </si>
  <si>
    <t>GRIS/BLANCA</t>
  </si>
  <si>
    <t>4-643494</t>
  </si>
  <si>
    <t>4-643495</t>
  </si>
  <si>
    <t>4-643496</t>
  </si>
  <si>
    <t>4-643497</t>
  </si>
  <si>
    <t xml:space="preserve">Total Victoria C.E. </t>
  </si>
  <si>
    <t>Total Chamarra de mujer</t>
  </si>
  <si>
    <t>IMPERMEABLES JOE ROCKET 2022</t>
  </si>
  <si>
    <t>4-005208</t>
  </si>
  <si>
    <t>4-005209</t>
  </si>
  <si>
    <t>4-005210</t>
  </si>
  <si>
    <t>4-005211</t>
  </si>
  <si>
    <t>4-005212</t>
  </si>
  <si>
    <t>4-005308</t>
  </si>
  <si>
    <t>4-005309</t>
  </si>
  <si>
    <t>4-005310</t>
  </si>
  <si>
    <t>4-005311</t>
  </si>
  <si>
    <t>4-005312</t>
  </si>
  <si>
    <t>4-005318</t>
  </si>
  <si>
    <t>4-005319</t>
  </si>
  <si>
    <t>4-005320</t>
  </si>
  <si>
    <t>4-005321</t>
  </si>
  <si>
    <t>4-005322</t>
  </si>
  <si>
    <t>Total RS-1</t>
  </si>
  <si>
    <t>Total Impermeables</t>
  </si>
  <si>
    <t>BOTAS PARA DAMA LUNA</t>
  </si>
  <si>
    <t>CON IVA</t>
  </si>
  <si>
    <t>4-007705</t>
  </si>
  <si>
    <t>BOTAS LADIES LUNA BLACK 38/5</t>
  </si>
  <si>
    <t>3 mx</t>
  </si>
  <si>
    <t>4-007706</t>
  </si>
  <si>
    <t>BOTAS LADIES LUNA BLACK 39/6</t>
  </si>
  <si>
    <t>4 mx</t>
  </si>
  <si>
    <t>4-007707</t>
  </si>
  <si>
    <t>BOTAS LADIES LUNA BLACK 40/7</t>
  </si>
  <si>
    <t>5 mx</t>
  </si>
  <si>
    <t>4-007708</t>
  </si>
  <si>
    <t>BOTAS LADIES LUNA BLACK 41/8</t>
  </si>
  <si>
    <t>6 mx</t>
  </si>
  <si>
    <t>4-007709</t>
  </si>
  <si>
    <t>BOTAS LADIES LUNA BLACK 42/9</t>
  </si>
  <si>
    <t>7 mx</t>
  </si>
  <si>
    <t>4-007805</t>
  </si>
  <si>
    <t>BOTAS LADIES LUNA BROWN 38/5</t>
  </si>
  <si>
    <t>4-007806</t>
  </si>
  <si>
    <t>BOTAS LADIES LUNA BROWN 39/6</t>
  </si>
  <si>
    <t>4-007807</t>
  </si>
  <si>
    <t>BOTAS LADIES LUNA BROWN 40/7</t>
  </si>
  <si>
    <t>4-007808</t>
  </si>
  <si>
    <t>BOTAS LADIES LUNA BROWN 41/8</t>
  </si>
  <si>
    <t>4-007809</t>
  </si>
  <si>
    <t>BOTAS LADIES LUNA BROWN 42/9</t>
  </si>
  <si>
    <t>Total LADIES LUNA</t>
  </si>
  <si>
    <t>BOTAS PARA DAMA GLORIOUS &amp; FREE</t>
  </si>
  <si>
    <t>4-007505</t>
  </si>
  <si>
    <t>BOTA LADIES GLORIOUS AND FREE BLACK 38/5</t>
  </si>
  <si>
    <t>4-007506</t>
  </si>
  <si>
    <t>BOTA LADIES GLORIOUS AND FREE BLACK 39/6</t>
  </si>
  <si>
    <t>4-007507</t>
  </si>
  <si>
    <t>BOTA LADIES GLORIOUS AND FREE BLACK 40/7</t>
  </si>
  <si>
    <t>4-007508</t>
  </si>
  <si>
    <t>BOTA LADIES GLORIOUS AND FREE BLACK 41/8</t>
  </si>
  <si>
    <t>4-007509</t>
  </si>
  <si>
    <t>BOTA LADIES GLORIOUS AND FREE BLACK 42/9</t>
  </si>
  <si>
    <t>4-007605</t>
  </si>
  <si>
    <t>BOTA LADIES GLORIOUS AND FREE BROWN 38/5</t>
  </si>
  <si>
    <t>4-007606</t>
  </si>
  <si>
    <t>BOTA LADIES GLORIOUS AND FREE BROWN 39/6</t>
  </si>
  <si>
    <t>4-007607</t>
  </si>
  <si>
    <t>BOTA LADIES GLORIOUS AND FREE BROWN 40/7</t>
  </si>
  <si>
    <t>4-007608</t>
  </si>
  <si>
    <t>BOTA LADIES GLORIOUS AND FREE BROWN 41/8</t>
  </si>
  <si>
    <t>4-007609</t>
  </si>
  <si>
    <t>BOTA LADIES GLORIOUS AND FREE BROWN 42/9</t>
  </si>
  <si>
    <t>Total GLORIUS AND FREE</t>
  </si>
  <si>
    <t>BOTAS SPEED MASTER</t>
  </si>
  <si>
    <t>4-006008</t>
  </si>
  <si>
    <t>BOTA SPEED MASTER NEGRA 41/8</t>
  </si>
  <si>
    <t>4-006009</t>
  </si>
  <si>
    <t>BOTA SPEED MASTER NEGRA 42/9</t>
  </si>
  <si>
    <t>4-006010</t>
  </si>
  <si>
    <t>BOTA SPEED MASTER NEGRA 43/10</t>
  </si>
  <si>
    <t>8 mx</t>
  </si>
  <si>
    <t>4-006011</t>
  </si>
  <si>
    <t>BOTA SPEED MASTER NEGRA 44/11</t>
  </si>
  <si>
    <t>9 mx</t>
  </si>
  <si>
    <t>4-006012</t>
  </si>
  <si>
    <t>BOTA SPEED MASTER NEGRA 45/12</t>
  </si>
  <si>
    <t>10 mx</t>
  </si>
  <si>
    <t>4-006013</t>
  </si>
  <si>
    <t>BOTA SPEED MASTER NEGRA 46/13</t>
  </si>
  <si>
    <t>11 mx</t>
  </si>
  <si>
    <t>Total SPEED MASTER</t>
  </si>
  <si>
    <t>BOTAS BALLISTIC ADVENTURE</t>
  </si>
  <si>
    <t>4-006108</t>
  </si>
  <si>
    <t>BOTA BALLISTIC ADVENTURE NEGRA 41/8</t>
  </si>
  <si>
    <t>4-006109</t>
  </si>
  <si>
    <t>BOTA BALLISTIC ADVENTURE NEGRA 42/9</t>
  </si>
  <si>
    <t>4-006110</t>
  </si>
  <si>
    <t>BOTA BALLISTIC ADVENTURE NEGRA 43/10</t>
  </si>
  <si>
    <t>4-006111</t>
  </si>
  <si>
    <t>BOTA BALLISTIC ADVENTURE NEGRA 44/11</t>
  </si>
  <si>
    <t>4-006112</t>
  </si>
  <si>
    <t>BOTA BALLISTIC ADVENTURE NEGRA 45/12</t>
  </si>
  <si>
    <t>4-006113</t>
  </si>
  <si>
    <t>BOTA BALLISTIC ADVENTURE NEGRA 46/13</t>
  </si>
  <si>
    <t>4-006208</t>
  </si>
  <si>
    <t>BOTA BALLISTIC ADVENTURE CAFÉ 41/8</t>
  </si>
  <si>
    <t>4-006210</t>
  </si>
  <si>
    <t>BOTA BALLISTIC ADVENTURE CAFÉ 43/10</t>
  </si>
  <si>
    <t>4-006211</t>
  </si>
  <si>
    <t>BOTA BALLISTIC ADVENTURE CAFÉ 44/11</t>
  </si>
  <si>
    <t>4-006212</t>
  </si>
  <si>
    <t>BOTA BALLISTIC ADVENTURE CAFÉ 45/12</t>
  </si>
  <si>
    <t>Total BALLISTIC ADVENTURE</t>
  </si>
  <si>
    <t>BOTAS SPEED MASTER SHORT</t>
  </si>
  <si>
    <t>4-005908</t>
  </si>
  <si>
    <t>BOTAS SPEEDMASTER SHORT BLACK 41/8</t>
  </si>
  <si>
    <t>4-005909</t>
  </si>
  <si>
    <t>BOTAS SPEEDMASTER SHORT BLACK 42/9</t>
  </si>
  <si>
    <t>4-005910</t>
  </si>
  <si>
    <t>BOTAS SPEEDMASTER SHORT BLACK 43/10</t>
  </si>
  <si>
    <t>4-005911</t>
  </si>
  <si>
    <t>BOTAS SPEEDMASTER SHORT BLACK 44/11</t>
  </si>
  <si>
    <t>4-005912</t>
  </si>
  <si>
    <t>BOTAS SPEEDMASTER SHORT BLACK 45/12</t>
  </si>
  <si>
    <t>Total SPEEDMASTER SHORT</t>
  </si>
  <si>
    <t>BOTAS WHISTLER ADVENTURE</t>
  </si>
  <si>
    <t>4-006308</t>
  </si>
  <si>
    <t>BOTA WHISTLER ADVENTURE NEGRA 41/8</t>
  </si>
  <si>
    <t>4-006309</t>
  </si>
  <si>
    <t>BOTA WHISTLER ADVENTURE NEGRA 42/9</t>
  </si>
  <si>
    <t>4-006310</t>
  </si>
  <si>
    <t>BOTA WHISTLER ADVENTURE NEGRA 43/10</t>
  </si>
  <si>
    <t>4-006311</t>
  </si>
  <si>
    <t>BOTA WHISTLER ADVENTURE NEGRA 44/11</t>
  </si>
  <si>
    <t>4-006312</t>
  </si>
  <si>
    <t>BOTA WHISTLER ADVENTURE NEGRA 45/12</t>
  </si>
  <si>
    <t>4-006313</t>
  </si>
  <si>
    <t>BOTA WHISTLER ADVENTURE NEGRA 46/13</t>
  </si>
  <si>
    <t>4-006408</t>
  </si>
  <si>
    <t>BOTA WHISTLER ADVENTURE CAFÉ 41/8</t>
  </si>
  <si>
    <t>4-006409</t>
  </si>
  <si>
    <t>BOTA WHISTLER ADVENTURE CAFÉ 42/9</t>
  </si>
  <si>
    <t>4-006410</t>
  </si>
  <si>
    <t>BOTA WHISTLER ADVENTURE CAFÉ 43/10</t>
  </si>
  <si>
    <t>4-006411</t>
  </si>
  <si>
    <t>BOTA WHISTLER ADVENTURE CAFÉ 44/11</t>
  </si>
  <si>
    <t>4-006412</t>
  </si>
  <si>
    <t>BOTA WHISTLER ADVENTURE CAFÉ 45/12</t>
  </si>
  <si>
    <t>Total WHISTLER TOURING</t>
  </si>
  <si>
    <t>BOTAS IRON AGE</t>
  </si>
  <si>
    <t>4-007308</t>
  </si>
  <si>
    <t>BOTA IRON AGE BLACK 41/8</t>
  </si>
  <si>
    <t>4-007309</t>
  </si>
  <si>
    <t>BOTA IRON AGE BLACK 42/9</t>
  </si>
  <si>
    <t>4-007310</t>
  </si>
  <si>
    <t>BOTA IRON AGE BLACK 43/10</t>
  </si>
  <si>
    <t>4-007311</t>
  </si>
  <si>
    <t>BOTA IRON AGE BLACK 44/11</t>
  </si>
  <si>
    <t>4-007312</t>
  </si>
  <si>
    <t>BOTA IRON AGE BLACK 45/12</t>
  </si>
  <si>
    <t>4-007408</t>
  </si>
  <si>
    <t>BOTA IRON AGE BROWN 41/8</t>
  </si>
  <si>
    <t>4-007409</t>
  </si>
  <si>
    <t>BOTA IRON AGE BROWN 42/9</t>
  </si>
  <si>
    <t>4-007410</t>
  </si>
  <si>
    <t>BOTA IRON AGE BROWN 43/10</t>
  </si>
  <si>
    <t>4-007411</t>
  </si>
  <si>
    <t>BOTA IRON AGE BROWN 44/11</t>
  </si>
  <si>
    <t>4-007412</t>
  </si>
  <si>
    <t>BOTA IRON AGE BROWN 45/12</t>
  </si>
  <si>
    <t>BOTAS ATOMIC</t>
  </si>
  <si>
    <t>4-006508</t>
  </si>
  <si>
    <t>BOTA ATOMIC NEGRA 41/8</t>
  </si>
  <si>
    <t>4-006510</t>
  </si>
  <si>
    <t>BOTA ATOMIC NEGRA 43/10</t>
  </si>
  <si>
    <t>4-006511</t>
  </si>
  <si>
    <t>BOTA ATOMIC NEGRA 44/11</t>
  </si>
  <si>
    <t>4-006512</t>
  </si>
  <si>
    <t>BOTA ATOMIC NEGRA 45/12</t>
  </si>
  <si>
    <t>4-006513</t>
  </si>
  <si>
    <t>BOTA ATOMIC NEGRA 46/13</t>
  </si>
  <si>
    <t>Total ATOMIC</t>
  </si>
  <si>
    <t>BOTAS MISSION</t>
  </si>
  <si>
    <t>4-006608</t>
  </si>
  <si>
    <t>BOTA MISSION NEGRA 41/8</t>
  </si>
  <si>
    <t>4-006609</t>
  </si>
  <si>
    <t>BOTA MISSION NEGRA 42/9</t>
  </si>
  <si>
    <t>4-006610</t>
  </si>
  <si>
    <t>BOTA MISSION NEGRA 43/10</t>
  </si>
  <si>
    <t>4-006611</t>
  </si>
  <si>
    <t>BOTA MISSION NEGRA 44/11</t>
  </si>
  <si>
    <t>4-006612</t>
  </si>
  <si>
    <t>BOTA MISSION NEGRA 45/12</t>
  </si>
  <si>
    <t>4-006613</t>
  </si>
  <si>
    <t>BOTA MISSION NEGRA 46/13</t>
  </si>
  <si>
    <t>4-006708</t>
  </si>
  <si>
    <t>BOTA MISSION CAFÉ 41/8</t>
  </si>
  <si>
    <t>4-006709</t>
  </si>
  <si>
    <t>BOTA MISSION CAFÉ 42/9</t>
  </si>
  <si>
    <t>4-006710</t>
  </si>
  <si>
    <t>BOTA MISSION CAFÉ 43/10</t>
  </si>
  <si>
    <t>4-006711</t>
  </si>
  <si>
    <t>BOTA MISSION CAFÉ 44/11</t>
  </si>
  <si>
    <t>4-006712</t>
  </si>
  <si>
    <t>BOTA MISSION CAFÉ 45/12</t>
  </si>
  <si>
    <t>Total MISSION</t>
  </si>
  <si>
    <t>BOTAS BLASTER</t>
  </si>
  <si>
    <t>BOTA BLASTER NEGRA 41/8</t>
  </si>
  <si>
    <t>4-006809</t>
  </si>
  <si>
    <t>BOTA BLASTER NEGRA 42/9</t>
  </si>
  <si>
    <t>4-006810</t>
  </si>
  <si>
    <t>BOTA BLASTER NEGRA 43/10</t>
  </si>
  <si>
    <t>4-006811</t>
  </si>
  <si>
    <t>BOTA BLASTER NEGRA 44/11</t>
  </si>
  <si>
    <t>4-006812</t>
  </si>
  <si>
    <t>BOTA BLASTER NEGRA 45/12</t>
  </si>
  <si>
    <t>BOTAS TOURING TRANS CANADA</t>
  </si>
  <si>
    <t>4-007008</t>
  </si>
  <si>
    <t>BOTA TRANS CANADA NEGRA 41/8</t>
  </si>
  <si>
    <t>4-007009</t>
  </si>
  <si>
    <t>BOTA TRANS CANADA NEGRA 42/9</t>
  </si>
  <si>
    <t>4-007010</t>
  </si>
  <si>
    <t>BOTA TRANS CANADA NEGRA 43/10</t>
  </si>
  <si>
    <t>4-007011</t>
  </si>
  <si>
    <t>BOTA TRANS CANADA NEGRA 44/11</t>
  </si>
  <si>
    <t>4-007012</t>
  </si>
  <si>
    <t>BOTA TRANS CANADA NEGRA 45/12</t>
  </si>
  <si>
    <t>4-007013</t>
  </si>
  <si>
    <t>BOTA TRANS CANADA NEGRA 46/13</t>
  </si>
  <si>
    <t>Total TRANS CANADA</t>
  </si>
  <si>
    <t>BOTAS ALTER EGO TOURING</t>
  </si>
  <si>
    <t>4-007108</t>
  </si>
  <si>
    <t>BOTA ALTER EGO SHORT NEGRA 41/8</t>
  </si>
  <si>
    <t>4-007109</t>
  </si>
  <si>
    <t>BOTA ALTER EGO SHORT NEGRA 42/9</t>
  </si>
  <si>
    <t>4-007110</t>
  </si>
  <si>
    <t>BOTA ALTER EGO SHORT NEGRA 43/10</t>
  </si>
  <si>
    <t>4-007111</t>
  </si>
  <si>
    <t>BOTA ALTER EGO SHORT NEGRA 44/11</t>
  </si>
  <si>
    <t>4-007112</t>
  </si>
  <si>
    <t>BOTA ALTER EGO SHORT NEGRA 45/12</t>
  </si>
  <si>
    <t>Total ALTER EGO TOURING</t>
  </si>
  <si>
    <t>BOTAS BALLISTIC TOURING</t>
  </si>
  <si>
    <t>1377-0007</t>
  </si>
  <si>
    <t>1377-0008</t>
  </si>
  <si>
    <t>1377-0009</t>
  </si>
  <si>
    <t>1377-0010</t>
  </si>
  <si>
    <t>1377-0011</t>
  </si>
  <si>
    <t>1377-0012</t>
  </si>
  <si>
    <t xml:space="preserve">Total Botas </t>
  </si>
  <si>
    <t>MALETAS Y ALFORJAS</t>
  </si>
  <si>
    <t>3-606002</t>
  </si>
  <si>
    <t>MALETA DE TANQUE MANTA</t>
  </si>
  <si>
    <t>3-606000</t>
  </si>
  <si>
    <t>PANTALLA DE TANQUE TRANS CANADA</t>
  </si>
  <si>
    <t>MALETA DE TANQUE TRANS CANADA</t>
  </si>
  <si>
    <t>COMBO TANQUE</t>
  </si>
  <si>
    <t>COMBO PANTALLA Y MALETA DE TANQUE</t>
  </si>
  <si>
    <t>3-606100</t>
  </si>
  <si>
    <t>ALFORJAS ALTER EGO</t>
  </si>
  <si>
    <t>3-606200</t>
  </si>
  <si>
    <t>MALETA DE COLIN ATOMIC</t>
  </si>
  <si>
    <t>3-606300</t>
  </si>
  <si>
    <t>MOCHILA PHOENIX</t>
  </si>
  <si>
    <t>3-606401</t>
  </si>
  <si>
    <t>METEOR DRY-TECH 25L</t>
  </si>
  <si>
    <t>3-606400</t>
  </si>
  <si>
    <t xml:space="preserve"> BALLISTIC DRY-TECH 50L</t>
  </si>
  <si>
    <t>3-606402</t>
  </si>
  <si>
    <t>ALFORJAS LATERALES REACTOR DRY-TECH</t>
  </si>
  <si>
    <t>3-606403</t>
  </si>
  <si>
    <t>MOCHILA WHISTLER DRY-TECH</t>
  </si>
  <si>
    <t>Total  Maletas y Alforjas</t>
  </si>
  <si>
    <t xml:space="preserve">Guantes </t>
  </si>
  <si>
    <t>GUANTES DE DAMA</t>
  </si>
  <si>
    <t>GUANTES VELOCITY 2.0  DAMA</t>
  </si>
  <si>
    <t>2500-1011</t>
  </si>
  <si>
    <t>2500-1012</t>
  </si>
  <si>
    <t>2500-1013</t>
  </si>
  <si>
    <t>2500-1014</t>
  </si>
  <si>
    <t>2500-1015</t>
  </si>
  <si>
    <t>2500-1061</t>
  </si>
  <si>
    <t>2500-1062</t>
  </si>
  <si>
    <t>2500-1063</t>
  </si>
  <si>
    <t>2500-1064</t>
  </si>
  <si>
    <t>2500-1065</t>
  </si>
  <si>
    <t>TOTAL VELOCITY 2.0 DAMA</t>
  </si>
  <si>
    <t>GUANTES TRANS CANADA DAMA</t>
  </si>
  <si>
    <t>4-340523</t>
  </si>
  <si>
    <t>4-340524</t>
  </si>
  <si>
    <t>4-340525</t>
  </si>
  <si>
    <t>4-340526</t>
  </si>
  <si>
    <t>4-340527</t>
  </si>
  <si>
    <t>4-340543</t>
  </si>
  <si>
    <t>4-340544</t>
  </si>
  <si>
    <t>4-340545</t>
  </si>
  <si>
    <t>4-340546</t>
  </si>
  <si>
    <t>4-340547</t>
  </si>
  <si>
    <t xml:space="preserve">TOTAL TRANS CANADA DAMA </t>
  </si>
  <si>
    <t>GUANTES DE CABALLERO</t>
  </si>
  <si>
    <t>GUANTE BLASTER SR</t>
  </si>
  <si>
    <t>4-340064</t>
  </si>
  <si>
    <t>GUANTE BLASTER SR NEON /S</t>
  </si>
  <si>
    <t>4-340065</t>
  </si>
  <si>
    <t>GUANTE BLASTER SR NEON /M</t>
  </si>
  <si>
    <t>4-340066</t>
  </si>
  <si>
    <t>GUANTE BLASTER SR NEON /L</t>
  </si>
  <si>
    <t>4-340067</t>
  </si>
  <si>
    <t>GUANTE BLASTER SR NEON /XL</t>
  </si>
  <si>
    <t>4-340068</t>
  </si>
  <si>
    <t>GUANTE BLASTER SR NEON /XXL</t>
  </si>
  <si>
    <t>TOTAL BLASTER SR</t>
  </si>
  <si>
    <t>GUANTE SPEED MASTER LEATHER (HIGHSIDE)</t>
  </si>
  <si>
    <t>4-341804</t>
  </si>
  <si>
    <t>GUANTE SPEED MASTER LEATHER NEGRO /S</t>
  </si>
  <si>
    <t>4-341805</t>
  </si>
  <si>
    <t>GUANTE SPEED MASTER LEATHER NEGRO /M</t>
  </si>
  <si>
    <t>4-341806</t>
  </si>
  <si>
    <t>GUANTE SPEED MASTER LEATHER NEGRO /L</t>
  </si>
  <si>
    <t>4-341807</t>
  </si>
  <si>
    <t>GUANTE SPEED MASTER LEATHER NEGRO /XL</t>
  </si>
  <si>
    <t>4-341808</t>
  </si>
  <si>
    <t>GUANTE SPEED MASTER LEATHER NEGRO /XXL</t>
  </si>
  <si>
    <t>4-341814</t>
  </si>
  <si>
    <t>GUANTE SPEED MASTER LEATHER ROJO /S</t>
  </si>
  <si>
    <t>4-341815</t>
  </si>
  <si>
    <t>GUANTE SPEED MASTER LEATHER ROJO /M</t>
  </si>
  <si>
    <t>4-341816</t>
  </si>
  <si>
    <t>GUANTE SPEED MASTER LEATHER ROJO /L</t>
  </si>
  <si>
    <t>4-341817</t>
  </si>
  <si>
    <t>GUANTE SPEED MASTER LEATHER ROJO /XL</t>
  </si>
  <si>
    <t>4-341818</t>
  </si>
  <si>
    <t>GUANTE SPEED MASTER LEATHER ROJO /XXL</t>
  </si>
  <si>
    <t xml:space="preserve">TOTAL SPEED MASTER LEATHER </t>
  </si>
  <si>
    <t xml:space="preserve">GUANTE METEOR </t>
  </si>
  <si>
    <t>4-341504</t>
  </si>
  <si>
    <t>GUANTE METEOR NEGRO /S</t>
  </si>
  <si>
    <t>4-341505</t>
  </si>
  <si>
    <t>GUANTE METEOR NEGRO /M</t>
  </si>
  <si>
    <t>4-341506</t>
  </si>
  <si>
    <t>GUANTE METEOR NEGRO /L</t>
  </si>
  <si>
    <t>4-341507</t>
  </si>
  <si>
    <t>GUANTE METEOR NEGRO /XL</t>
  </si>
  <si>
    <t>4-341508</t>
  </si>
  <si>
    <t>GUANTE METEOR NEGRO /XXL</t>
  </si>
  <si>
    <t>4-341514</t>
  </si>
  <si>
    <t>GUANTE METEOR ROJO /S</t>
  </si>
  <si>
    <t>4-341515</t>
  </si>
  <si>
    <t>GUANTE METEOR ROJO /M</t>
  </si>
  <si>
    <t>4-341516</t>
  </si>
  <si>
    <t>GUANTE METEOR ROJO /L</t>
  </si>
  <si>
    <t>4-341517</t>
  </si>
  <si>
    <t>GUANTE METEOR ROJO /XL</t>
  </si>
  <si>
    <t>4-341518</t>
  </si>
  <si>
    <t>GUANTE METEOR ROJO /XXL</t>
  </si>
  <si>
    <t>TOTAL METEOR</t>
  </si>
  <si>
    <t>GUANTE GASTOWN</t>
  </si>
  <si>
    <t>4-340204</t>
  </si>
  <si>
    <t>GUANTE GASTOWN NEGRO /S</t>
  </si>
  <si>
    <t>4-340205</t>
  </si>
  <si>
    <t>GUANTE GASTOWN NEGRO /M</t>
  </si>
  <si>
    <t>4-340206</t>
  </si>
  <si>
    <t>GUANTE GASTOWN NEGRO /L</t>
  </si>
  <si>
    <t>4-340207</t>
  </si>
  <si>
    <t>GUANTE GASTOWN NEGRO /XL</t>
  </si>
  <si>
    <t>4-340208</t>
  </si>
  <si>
    <t>GUANTE GASTOWN NEGRO /XXL</t>
  </si>
  <si>
    <t>4-340284</t>
  </si>
  <si>
    <t>GUANTE GASTOWN CAFÉ /S</t>
  </si>
  <si>
    <t>4-340285</t>
  </si>
  <si>
    <t>GUANTE GASTOWN CAFÉ /M</t>
  </si>
  <si>
    <t>4-340286</t>
  </si>
  <si>
    <t>GUANTE GASTOWN CAFÉ /L</t>
  </si>
  <si>
    <t>4-340287</t>
  </si>
  <si>
    <t>GUANTE GASTOWN CAFÉ /XL</t>
  </si>
  <si>
    <t>4-340288</t>
  </si>
  <si>
    <t>GUANTE GASTOWN CAFÉ /XXL</t>
  </si>
  <si>
    <t>TOTAL GASTOWN</t>
  </si>
  <si>
    <t>GUANTE SPEED MASTER AIR SHORT (HIGHSIDE AIR)</t>
  </si>
  <si>
    <t>4-342004</t>
  </si>
  <si>
    <t xml:space="preserve"> SPEED MASTER AIR SHORT NEGRO /S</t>
  </si>
  <si>
    <t>4-342005</t>
  </si>
  <si>
    <t xml:space="preserve"> SPEED MASTER AIR SHORT NEGRO /M</t>
  </si>
  <si>
    <t>4-342006</t>
  </si>
  <si>
    <t xml:space="preserve"> SPEED MASTER AIR SHORT NEGRO /L</t>
  </si>
  <si>
    <t>4-342007</t>
  </si>
  <si>
    <t xml:space="preserve"> SPEED MASTER AIR SHORT NEGRO /XL</t>
  </si>
  <si>
    <t>4-342008</t>
  </si>
  <si>
    <t xml:space="preserve"> SPEED MASTER AIR SHORT NEGRO /XXL</t>
  </si>
  <si>
    <t>4-342014</t>
  </si>
  <si>
    <t>SPEED MASTER AIR SHORT ROJO /S</t>
  </si>
  <si>
    <t>4-342015</t>
  </si>
  <si>
    <t>SPEED MASTER AIR SHORT ROJO /M</t>
  </si>
  <si>
    <t>4-342016</t>
  </si>
  <si>
    <t>SPEED MASTER AIR SHORT ROJO /L</t>
  </si>
  <si>
    <t>4-342017</t>
  </si>
  <si>
    <t>SPEED MASTER AIR SHORT ROJO /XL</t>
  </si>
  <si>
    <t>4-342018</t>
  </si>
  <si>
    <t>SPEED MASTER AIR SHORT ROJO /XXL</t>
  </si>
  <si>
    <t>4-342064</t>
  </si>
  <si>
    <t>SPEED MASTER AIR SHORT NEON /S</t>
  </si>
  <si>
    <t>4-342065</t>
  </si>
  <si>
    <t>SPEED MASTER AIR SHORT NEON /M</t>
  </si>
  <si>
    <t>4-342066</t>
  </si>
  <si>
    <t>SPEED MASTER AIR SHORT NEON /L</t>
  </si>
  <si>
    <t>4-342067</t>
  </si>
  <si>
    <t>SPEED MASTER AIR SHORT NEON /XL</t>
  </si>
  <si>
    <t>4-342068</t>
  </si>
  <si>
    <t>SPEED MASTER AIR SHORT NEON /XXL</t>
  </si>
  <si>
    <t>TOTAL SPEED MASTER AIR SHORT</t>
  </si>
  <si>
    <t>GUANTES TRANSCANADA</t>
  </si>
  <si>
    <t>4-340504</t>
  </si>
  <si>
    <t>4-340505</t>
  </si>
  <si>
    <t>4-340506</t>
  </si>
  <si>
    <t>4-340507</t>
  </si>
  <si>
    <t>4-340508</t>
  </si>
  <si>
    <t>4-340514</t>
  </si>
  <si>
    <t>ROJO</t>
  </si>
  <si>
    <t>4-340515</t>
  </si>
  <si>
    <t>4-340516</t>
  </si>
  <si>
    <t>4-340517</t>
  </si>
  <si>
    <t>4-340518</t>
  </si>
  <si>
    <t>4-340534</t>
  </si>
  <si>
    <t>4-340535</t>
  </si>
  <si>
    <t>4-340536</t>
  </si>
  <si>
    <t>4-340537</t>
  </si>
  <si>
    <t>4-340538</t>
  </si>
  <si>
    <t>TOTAL TRANS CANADA</t>
  </si>
  <si>
    <t>GUANTES RESISTOR</t>
  </si>
  <si>
    <t>1400-1001</t>
  </si>
  <si>
    <t>1400-1002</t>
  </si>
  <si>
    <t>1400-1003</t>
  </si>
  <si>
    <t>1400-1004</t>
  </si>
  <si>
    <t>1400-1005</t>
  </si>
  <si>
    <t>TOTAL RESISTOR</t>
  </si>
  <si>
    <t>GUANTES POWER TRIP JET BLACK BY JOE ROCKET</t>
  </si>
  <si>
    <t>1502-1002</t>
  </si>
  <si>
    <t>GUANTE POWER TRIP NEGRO /SM</t>
  </si>
  <si>
    <t>1502-1003</t>
  </si>
  <si>
    <t>GUANTE POWER TRIP NEGRO /MD</t>
  </si>
  <si>
    <t>1502-1004</t>
  </si>
  <si>
    <t>GUANTE POWER TRIP NEGRO /LG</t>
  </si>
  <si>
    <t>1502-1005</t>
  </si>
  <si>
    <t>GUANTE POWER TRIP NEGRO /XL</t>
  </si>
  <si>
    <t>1502-1006</t>
  </si>
  <si>
    <t>GUANTE POWER TRIP NEGRO /2XL</t>
  </si>
  <si>
    <t xml:space="preserve">TOTAL POWER TRIP JET </t>
  </si>
  <si>
    <t>GUANTES VELOCITY 2.0</t>
  </si>
  <si>
    <t>1500-1011</t>
  </si>
  <si>
    <t>1500-1012</t>
  </si>
  <si>
    <t>1500-1013</t>
  </si>
  <si>
    <t>1500-1014</t>
  </si>
  <si>
    <t>1500-1015</t>
  </si>
  <si>
    <t>1500-1021</t>
  </si>
  <si>
    <t>1500-1022</t>
  </si>
  <si>
    <t>1500-1023</t>
  </si>
  <si>
    <t>1500-1024</t>
  </si>
  <si>
    <t>1500-1025</t>
  </si>
  <si>
    <t>1500-1031</t>
  </si>
  <si>
    <t>1500-1032</t>
  </si>
  <si>
    <t>1500-1033</t>
  </si>
  <si>
    <t>1500-1034</t>
  </si>
  <si>
    <t>1500-1035</t>
  </si>
  <si>
    <t>1500-1041</t>
  </si>
  <si>
    <t>AZUL</t>
  </si>
  <si>
    <t>1500-1042</t>
  </si>
  <si>
    <t>1500-1043</t>
  </si>
  <si>
    <t>1500-1044</t>
  </si>
  <si>
    <t>1500-1045</t>
  </si>
  <si>
    <t>TOTAL VELOCITY 2.0</t>
  </si>
  <si>
    <t>Total Guantes</t>
  </si>
  <si>
    <t xml:space="preserve">Pantalones </t>
  </si>
  <si>
    <t>PANTALONES PARA DAMA</t>
  </si>
  <si>
    <t>ALTER EGO 14.0 PARA DAMA)</t>
  </si>
  <si>
    <t>4-647303</t>
  </si>
  <si>
    <t>PANTALON ALTER EGO 14.0 DAMA BLACK /XS</t>
  </si>
  <si>
    <t>4-647304</t>
  </si>
  <si>
    <t>PANTALON ALTER EGO 14.0 DAMA BLACK /S</t>
  </si>
  <si>
    <t>4-647305</t>
  </si>
  <si>
    <t>PANTALON ALTER EGO 14.0 DAMA BLACK /M</t>
  </si>
  <si>
    <t>4-647306</t>
  </si>
  <si>
    <t>PANTALON ALTER EGO 14.0 DAMA BLACK /L</t>
  </si>
  <si>
    <t>4-647307</t>
  </si>
  <si>
    <t>PANTALON ALTER EGO 14.0 DAMA BLACK /XL</t>
  </si>
  <si>
    <t>4-647308</t>
  </si>
  <si>
    <t>PANTALON ALTER EGO 14.0 DAMA BLACK /2XL</t>
  </si>
  <si>
    <t>4-647309</t>
  </si>
  <si>
    <t>PANTALON ALTER EGO 14.0 DAMA BLACK /3XL</t>
  </si>
  <si>
    <t>Total Alter Ego 14.0 para dama)</t>
  </si>
  <si>
    <t>QUEENSWAY JEANS</t>
  </si>
  <si>
    <t>4-647100</t>
  </si>
  <si>
    <t>2R</t>
  </si>
  <si>
    <t>4-647101</t>
  </si>
  <si>
    <t>4R</t>
  </si>
  <si>
    <t>4-647102</t>
  </si>
  <si>
    <t>6R</t>
  </si>
  <si>
    <t>4-647103</t>
  </si>
  <si>
    <t>8R</t>
  </si>
  <si>
    <t>4-647104</t>
  </si>
  <si>
    <t>10R</t>
  </si>
  <si>
    <t>4-647110</t>
  </si>
  <si>
    <t>4-647111</t>
  </si>
  <si>
    <t>4-647112</t>
  </si>
  <si>
    <t>4-647113</t>
  </si>
  <si>
    <t>4-647114</t>
  </si>
  <si>
    <t>Total Queensway Jeans</t>
  </si>
  <si>
    <t>PANTALONES PARA CABALLERO</t>
  </si>
  <si>
    <t>WHISTLER PANTS</t>
  </si>
  <si>
    <t>4-643201</t>
  </si>
  <si>
    <t>32/30</t>
  </si>
  <si>
    <t>4-643202</t>
  </si>
  <si>
    <t>34/30</t>
  </si>
  <si>
    <t>4-643203</t>
  </si>
  <si>
    <t>36/30</t>
  </si>
  <si>
    <t>4-643204</t>
  </si>
  <si>
    <t>38/30</t>
  </si>
  <si>
    <t>4-643210</t>
  </si>
  <si>
    <t>30/32</t>
  </si>
  <si>
    <t>4-643211</t>
  </si>
  <si>
    <t>32/32</t>
  </si>
  <si>
    <t>4-643212</t>
  </si>
  <si>
    <t>34/32</t>
  </si>
  <si>
    <t>4-643213</t>
  </si>
  <si>
    <t>36/32</t>
  </si>
  <si>
    <t>4-643214</t>
  </si>
  <si>
    <t>38/32</t>
  </si>
  <si>
    <t>Total Whistler pant</t>
  </si>
  <si>
    <t>ALTER EGO 13.0</t>
  </si>
  <si>
    <t>4-641104</t>
  </si>
  <si>
    <t>4-641105</t>
  </si>
  <si>
    <t>4-641106</t>
  </si>
  <si>
    <t>4-641107</t>
  </si>
  <si>
    <t>4-641108</t>
  </si>
  <si>
    <t>4-641109</t>
  </si>
  <si>
    <t>4-641144</t>
  </si>
  <si>
    <t>NEGRO CORTO</t>
  </si>
  <si>
    <t>4-641145</t>
  </si>
  <si>
    <t>4-641146</t>
  </si>
  <si>
    <t>4-641147</t>
  </si>
  <si>
    <t>4-641148</t>
  </si>
  <si>
    <t>4-641149</t>
  </si>
  <si>
    <t>Total Alter Ego 13.0</t>
  </si>
  <si>
    <t>4-646025</t>
  </si>
  <si>
    <t>PANTALON CORTO ALTER EGO 14.0 BLACK /M</t>
  </si>
  <si>
    <t>4-646026</t>
  </si>
  <si>
    <t>PANTALON CORTO ALTER EGO 14.0 BLACK /L</t>
  </si>
  <si>
    <t>4-646027</t>
  </si>
  <si>
    <t>PANTALON CORTO ALTER EGO 14.0 BLACK /XL</t>
  </si>
  <si>
    <t>4-646028</t>
  </si>
  <si>
    <t>PANTALON CORTO ALTER EGO 14.0 BLACK /2XL</t>
  </si>
  <si>
    <t>4-646029</t>
  </si>
  <si>
    <t>PANTALON CORTO ALTER EGO 14.0 BLACK /3XL</t>
  </si>
  <si>
    <t>4-646004</t>
  </si>
  <si>
    <t>PANTALON ALTER EGO 14.0 BLACK /S</t>
  </si>
  <si>
    <t>4-646005</t>
  </si>
  <si>
    <t>PANTALON ALTER EGO 14.0 BLACK /M</t>
  </si>
  <si>
    <t>4-646006</t>
  </si>
  <si>
    <t>PANTALON ALTER EGO 14.0 BLACK /L</t>
  </si>
  <si>
    <t>4-646007</t>
  </si>
  <si>
    <t>PANTALON ALTER EGO 14.0 BLACK /XL</t>
  </si>
  <si>
    <t>4-646008</t>
  </si>
  <si>
    <t>PANTALON ALTER EGO 14.0 BLACK /2XL</t>
  </si>
  <si>
    <t>4-646009</t>
  </si>
  <si>
    <t>PANTALON ALTER EGO 14.0 BLACK /3XL</t>
  </si>
  <si>
    <t>4-646009X</t>
  </si>
  <si>
    <t>PANTALON ALTER EGO 14.0 BLACK /4XL</t>
  </si>
  <si>
    <t>4XL</t>
  </si>
  <si>
    <t>4-646015</t>
  </si>
  <si>
    <t>PANTALON ALTER EGO 14.0 BLACK MD TALL (LARGO)</t>
  </si>
  <si>
    <t>4-646016</t>
  </si>
  <si>
    <t>PANTALON ALTER EGO 14.0 BLACK LG TALL (LARGO)</t>
  </si>
  <si>
    <t>4-646017</t>
  </si>
  <si>
    <t>PANTALON ALTER EGO 14.0 BLACK XL TALL (LARGO)</t>
  </si>
  <si>
    <t>4-646018</t>
  </si>
  <si>
    <t>PANTALON ALTER EGO 14.0 BLACK 2XL TALL (LARGO)</t>
  </si>
  <si>
    <t>4-646019</t>
  </si>
  <si>
    <t>PANTALON ALTER EGO 14.0 BLACK 3XL TALL (LARGO)</t>
  </si>
  <si>
    <t>MISSION REINFORCED JEANS</t>
  </si>
  <si>
    <t>4-641701</t>
  </si>
  <si>
    <t>4-641702</t>
  </si>
  <si>
    <t>4-641703</t>
  </si>
  <si>
    <t>4-641704</t>
  </si>
  <si>
    <t>4-641705</t>
  </si>
  <si>
    <t>4-641713</t>
  </si>
  <si>
    <t>32/34</t>
  </si>
  <si>
    <t>4-641715</t>
  </si>
  <si>
    <t>34/34</t>
  </si>
  <si>
    <t>4-641708</t>
  </si>
  <si>
    <t>4-641717</t>
  </si>
  <si>
    <t>36/34</t>
  </si>
  <si>
    <t>4-641711</t>
  </si>
  <si>
    <t>4-646303</t>
  </si>
  <si>
    <t>4-646305</t>
  </si>
  <si>
    <t>4-646315</t>
  </si>
  <si>
    <t>4-646306</t>
  </si>
  <si>
    <t>4-646316</t>
  </si>
  <si>
    <t>4-646307</t>
  </si>
  <si>
    <t>4-646317</t>
  </si>
  <si>
    <t>4-646308</t>
  </si>
  <si>
    <t>Total Mission Reinforced Jeans</t>
  </si>
  <si>
    <t>HIGHSIDE REINFORCED JEANS</t>
  </si>
  <si>
    <t>NUEVO</t>
  </si>
  <si>
    <t>4-646505</t>
  </si>
  <si>
    <t>PANTALON HIGHSIDE BLACK 32/32</t>
  </si>
  <si>
    <t>4-646507</t>
  </si>
  <si>
    <t>PANTALON HIGHSIDE BLACK 36/32</t>
  </si>
  <si>
    <t>4-646508</t>
  </si>
  <si>
    <t>PANTALON HIGHSIDE BLACK 38/32</t>
  </si>
  <si>
    <t>4-646516</t>
  </si>
  <si>
    <t>PANTALON HIGHSIDE BLACK 34/34</t>
  </si>
  <si>
    <t>4-646517</t>
  </si>
  <si>
    <t>PANTALON HIGHSIDE BLACK 36/34</t>
  </si>
  <si>
    <t>4-646518</t>
  </si>
  <si>
    <t>PANTALON HIGHSIDE BLACK 38/34</t>
  </si>
  <si>
    <t>38/34</t>
  </si>
  <si>
    <t>Total Highside Reinforced Jeans</t>
  </si>
  <si>
    <t>Total Pantalones</t>
  </si>
  <si>
    <t>ACCESORIOS PARA CASCOS</t>
  </si>
  <si>
    <t>RKT6</t>
  </si>
  <si>
    <t>MODELO</t>
  </si>
  <si>
    <t>479-2060</t>
  </si>
  <si>
    <t>RKT 6/24 VISOR TRANSPARENTE</t>
  </si>
  <si>
    <t>479-2061</t>
  </si>
  <si>
    <t>RKT 6/24 VISOR OSCURO</t>
  </si>
  <si>
    <t>479-2062</t>
  </si>
  <si>
    <t>RKT 6/24 VISOR IRIDIUM ROJO</t>
  </si>
  <si>
    <t>479-2063</t>
  </si>
  <si>
    <t xml:space="preserve">RKT 6/24 VISOR IRIDIUM VERDE </t>
  </si>
  <si>
    <t>RKT 6/24 COMPLETE INNER LINING SM</t>
  </si>
  <si>
    <t>RKT 6/24 COMPLETE INNER LINING MED</t>
  </si>
  <si>
    <t>RKT 6/24 COMPLETE INNER LINING LRG</t>
  </si>
  <si>
    <t>RKT 6/24 COMPLETE INNER LINING XL</t>
  </si>
  <si>
    <t>RKT 6/24 COMPLETE INNER LINING XXL</t>
  </si>
  <si>
    <t>479-2156</t>
  </si>
  <si>
    <t>479-2157</t>
  </si>
  <si>
    <t>RKT6/24 VISERA ROJA</t>
  </si>
  <si>
    <t>479-2158</t>
  </si>
  <si>
    <t>RKT6/24 VISERA HI-VIS</t>
  </si>
  <si>
    <t>479-2030</t>
  </si>
  <si>
    <t>479-2031</t>
  </si>
  <si>
    <t>RKT 6/24 TORNILLOS DE VISERA</t>
  </si>
  <si>
    <t>RKT 8</t>
  </si>
  <si>
    <t>479-2035</t>
  </si>
  <si>
    <t>RKT 8 M/C  MICA OSCURA HARD COAT/ANTIFOG</t>
  </si>
  <si>
    <t>479-2042</t>
  </si>
  <si>
    <t>RKT 8 M/C MICA IRIDIUM IRIDIUM ROJA REVO</t>
  </si>
  <si>
    <t>479-2043</t>
  </si>
  <si>
    <t>RKT 8 M/C MICA IRIDIUM AZUL REVO</t>
  </si>
  <si>
    <t>479-2044</t>
  </si>
  <si>
    <t>RKT 8 M/C MICA IRIDIUM VERDE REVO</t>
  </si>
  <si>
    <t>479-2045</t>
  </si>
  <si>
    <t>RKT 8 M/C MICA IRIDIUM PLATA REVO</t>
  </si>
  <si>
    <t>479-2046</t>
  </si>
  <si>
    <t>RKT 8 M/C MICA IRIDIUM ROSA REVO</t>
  </si>
  <si>
    <t>479-2004</t>
  </si>
  <si>
    <t>479-2047</t>
  </si>
  <si>
    <t>479-2141</t>
  </si>
  <si>
    <t>479-2142</t>
  </si>
  <si>
    <t>479-2143</t>
  </si>
  <si>
    <t>479-2144</t>
  </si>
  <si>
    <t>479-2145</t>
  </si>
  <si>
    <t>479-2003</t>
  </si>
  <si>
    <t>RKT 8 PROTECTOR DE NARIZ</t>
  </si>
  <si>
    <t>RKT 8 CORTINA DE BARBILLA</t>
  </si>
  <si>
    <t>479-2049</t>
  </si>
  <si>
    <t>RKT 8 PINLOCK</t>
  </si>
  <si>
    <t>RKT 15</t>
  </si>
  <si>
    <t>479-2038</t>
  </si>
  <si>
    <t>479-2039</t>
  </si>
  <si>
    <t>479-2052</t>
  </si>
  <si>
    <t>RKT 15 M/C MICA IRIDIUM ROJA</t>
  </si>
  <si>
    <t>RKT 15 M/C MICA IRIDIUM DORADA REVO</t>
  </si>
  <si>
    <t>479-2056</t>
  </si>
  <si>
    <t>RKT 15 M/C MICA IRIDIUM PLATA REVO</t>
  </si>
  <si>
    <t>479-2057</t>
  </si>
  <si>
    <t>RKT 15 M/C MICA IRIDIUM ROSA REVO</t>
  </si>
  <si>
    <t>479-2146</t>
  </si>
  <si>
    <t>479-2147</t>
  </si>
  <si>
    <t>479-2148</t>
  </si>
  <si>
    <t>479-2149</t>
  </si>
  <si>
    <t>479-2150</t>
  </si>
  <si>
    <t>479-2076</t>
  </si>
  <si>
    <t>RKT 15 PROTECTOR DE NARÍZ</t>
  </si>
  <si>
    <t>479-2077</t>
  </si>
  <si>
    <t>RKT 15 CORTINA DE BARBILLA</t>
  </si>
  <si>
    <t>479-2078</t>
  </si>
  <si>
    <t>RKT 15 PINLOCK</t>
  </si>
  <si>
    <t>RKT 20</t>
  </si>
  <si>
    <t>479-2087</t>
  </si>
  <si>
    <t>479-2089</t>
  </si>
  <si>
    <t>479-2090</t>
  </si>
  <si>
    <t>479-2032</t>
  </si>
  <si>
    <t xml:space="preserve">RKT 20 M/C MICA IRIDIUM ROJA </t>
  </si>
  <si>
    <t>479-2009</t>
  </si>
  <si>
    <t>479-2091</t>
  </si>
  <si>
    <t>479-2092</t>
  </si>
  <si>
    <t>479-2152</t>
  </si>
  <si>
    <t>479-2153</t>
  </si>
  <si>
    <t>479-2154</t>
  </si>
  <si>
    <t>479-2155</t>
  </si>
  <si>
    <t>479-2008</t>
  </si>
  <si>
    <t>479-2093</t>
  </si>
  <si>
    <t>479-2094</t>
  </si>
  <si>
    <t>RKT 20 PINLOCK</t>
  </si>
  <si>
    <t>RKT 22</t>
  </si>
  <si>
    <t>479-2218</t>
  </si>
  <si>
    <t>RKT 22/26 COMPLETE INNER LINING SMALL</t>
  </si>
  <si>
    <t>479-2219</t>
  </si>
  <si>
    <t>RKT 22/26 COMPLETE INNER LINING MEDIUM</t>
  </si>
  <si>
    <t>479-2220</t>
  </si>
  <si>
    <t>RKT 22/26 COMPLETE INNER LINING LARGE</t>
  </si>
  <si>
    <t>479-2221</t>
  </si>
  <si>
    <t>RKT 22/26 COMPLETE INNER LINING XL</t>
  </si>
  <si>
    <t>479-2222</t>
  </si>
  <si>
    <t>RKT 22/26 COMPLETE INNER LINING XXL</t>
  </si>
  <si>
    <t>479-2159</t>
  </si>
  <si>
    <t>479-2140</t>
  </si>
  <si>
    <t>RKT 26</t>
  </si>
  <si>
    <t>479-2079</t>
  </si>
  <si>
    <t>479-2214</t>
  </si>
  <si>
    <t>479-2215</t>
  </si>
  <si>
    <t>479-2072</t>
  </si>
  <si>
    <t xml:space="preserve">RKT 26 M/C MICA IRIDIUM ROJA </t>
  </si>
  <si>
    <t>479-2073</t>
  </si>
  <si>
    <t xml:space="preserve">RKT 26 M/C MICA IRIDIUM VERDE </t>
  </si>
  <si>
    <t>479-2074</t>
  </si>
  <si>
    <t>479-2217</t>
  </si>
  <si>
    <t>479-2013</t>
  </si>
  <si>
    <t>RKT 22/26 PROTECTOR DE NARÍZ</t>
  </si>
  <si>
    <t>479-2080</t>
  </si>
  <si>
    <t>479-2205</t>
  </si>
  <si>
    <t>VISERA RKT26 SOLID SPEED BLK</t>
  </si>
  <si>
    <t>VISERA RKT26  BLANCA</t>
  </si>
  <si>
    <t>VISERA RKT26  ROJA/NEGRA</t>
  </si>
  <si>
    <t>VISERA RKT26  HIVIS/NEGRA</t>
  </si>
  <si>
    <t>VISERA RKT26 NARANJA/NEGRA</t>
  </si>
  <si>
    <t>479-2165</t>
  </si>
  <si>
    <t>RKT 26 PINLOCK</t>
  </si>
  <si>
    <t>Total de accesorios para cascos 2021</t>
  </si>
  <si>
    <t>ACCESORIOS PARA CASCOS MODELOS ANTERIORES</t>
  </si>
  <si>
    <t>23-90041</t>
  </si>
  <si>
    <t>MICA TRANSPARENTE RKT 700</t>
  </si>
  <si>
    <t xml:space="preserve">RKT 7 </t>
  </si>
  <si>
    <t>23-90042</t>
  </si>
  <si>
    <t>MICA POLARIZADA RKT 700</t>
  </si>
  <si>
    <t>RKT 7</t>
  </si>
  <si>
    <t>MRKT-600-HGR</t>
  </si>
  <si>
    <t>MICA BURBUJA RKT 600 HUMO GRADUAL</t>
  </si>
  <si>
    <t>RKT 600</t>
  </si>
  <si>
    <t>MRKT-600-CL</t>
  </si>
  <si>
    <t>MICA BURBUJA RKT 600 TRANSPARENTE</t>
  </si>
  <si>
    <t>24-90043-2</t>
  </si>
  <si>
    <t>MICA AMBAR RKT 1700</t>
  </si>
  <si>
    <t>RKT 1700</t>
  </si>
  <si>
    <t>24-90042</t>
  </si>
  <si>
    <t>MICA POLARIZADA RKT 1700 P/ ABATIBLE</t>
  </si>
  <si>
    <t>24-90040</t>
  </si>
  <si>
    <t>MICA TRANSPARENTE RKT 1700</t>
  </si>
  <si>
    <t>4-790017</t>
  </si>
  <si>
    <t>MICA TRANSPARENTE RKT13/16</t>
  </si>
  <si>
    <t>RKT 13 - 16</t>
  </si>
  <si>
    <t>4-790033</t>
  </si>
  <si>
    <t>RKT 18</t>
  </si>
  <si>
    <t>4-790034</t>
  </si>
  <si>
    <t>4-790035</t>
  </si>
  <si>
    <t>4-790036</t>
  </si>
  <si>
    <t>4-790037</t>
  </si>
  <si>
    <t>4-790038</t>
  </si>
  <si>
    <t>4-790039</t>
  </si>
  <si>
    <t>RKT18 FORRO INTERIOR ECH</t>
  </si>
  <si>
    <t>4-790040</t>
  </si>
  <si>
    <t>RKT18 FORRO INTERIOR CH</t>
  </si>
  <si>
    <t>4-790041</t>
  </si>
  <si>
    <t>RKT18 FORRO INTERIOR M</t>
  </si>
  <si>
    <t>4-790042</t>
  </si>
  <si>
    <t>RKT18 FORRO INTERIOR G</t>
  </si>
  <si>
    <t>4-790043</t>
  </si>
  <si>
    <t>RKT18 FORRO INTERIOR EG</t>
  </si>
  <si>
    <t>4-790044</t>
  </si>
  <si>
    <t>RKT18 FORRO INTERIOR EEG</t>
  </si>
  <si>
    <t>4-790045</t>
  </si>
  <si>
    <t>RKT18 MICA TRANSPARENTE</t>
  </si>
  <si>
    <t>4-790046</t>
  </si>
  <si>
    <t>4-790048</t>
  </si>
  <si>
    <t>RKT18 MECANISMO DE MICA</t>
  </si>
  <si>
    <t>4-790049</t>
  </si>
  <si>
    <t>RKT25 MECANISMO DE MICA</t>
  </si>
  <si>
    <t>RKT 25</t>
  </si>
  <si>
    <t>4-790050</t>
  </si>
  <si>
    <t>RKT25 CUBIERTA LATERAL DE SEGUROS</t>
  </si>
  <si>
    <t>4-790051</t>
  </si>
  <si>
    <t>RKT25 ALMOHADILLAS INTERIORES LATERALES PAD ECH</t>
  </si>
  <si>
    <t>4-790052</t>
  </si>
  <si>
    <t>RKT25 ALMOHADILLAS INTERIORES LATERALES PAD CH</t>
  </si>
  <si>
    <t>4-790053</t>
  </si>
  <si>
    <t>RKT25 ALMOHADILLAS INTERIORES LATERALES PAD M</t>
  </si>
  <si>
    <t>4-790054</t>
  </si>
  <si>
    <t>RKT25 ALMOHADILLAS INTERIORES LATERALES PAD G</t>
  </si>
  <si>
    <t>4-790055</t>
  </si>
  <si>
    <t>RKT25 ALMOHADILLAS INTERIORES LATERALES PAD EG</t>
  </si>
  <si>
    <t>4-790056</t>
  </si>
  <si>
    <t>RKT25 ALMOHADILLAS INTERIORES LATERALES PAD EEG</t>
  </si>
  <si>
    <t>4-790057</t>
  </si>
  <si>
    <t>RKT25 FORRO INTERIOR ECH</t>
  </si>
  <si>
    <t>4-790058</t>
  </si>
  <si>
    <t>RKT25 FORRO INTERIOR CH</t>
  </si>
  <si>
    <t>4-790060</t>
  </si>
  <si>
    <t>RKT25 FORRO INTERIOR G</t>
  </si>
  <si>
    <t>4-790061</t>
  </si>
  <si>
    <t>RKT25 FORRO INTERIOR EG</t>
  </si>
  <si>
    <t>4-790063</t>
  </si>
  <si>
    <t>RKT25 MICA TRANSPARENTE</t>
  </si>
  <si>
    <t>4-790064</t>
  </si>
  <si>
    <t>4-790065</t>
  </si>
  <si>
    <t>RKT25 MICA ESPEJO</t>
  </si>
  <si>
    <t>4-790066</t>
  </si>
  <si>
    <t>4-790068</t>
  </si>
  <si>
    <t>RKT25 KIT ELIMINADOR DE VISERA</t>
  </si>
  <si>
    <t>VISERA RKT 25 TRI SPORT ROJO/NEGRO</t>
  </si>
  <si>
    <t xml:space="preserve">25-790101 </t>
  </si>
  <si>
    <t>VISERA RKT 25 TRI SPORT NEGRO/NEGRO</t>
  </si>
  <si>
    <t xml:space="preserve">25-790102 </t>
  </si>
  <si>
    <t>VISERA RKT 25 TRI SPORT BLANCO/GRIS/NEGRO</t>
  </si>
  <si>
    <t xml:space="preserve">25-790103 </t>
  </si>
  <si>
    <t>VISERA RKT 25 NEGRO SOLID</t>
  </si>
  <si>
    <t xml:space="preserve">25-790104 </t>
  </si>
  <si>
    <t>VISERA RKT 25 SOLAR FLARE BLANCO/ROJO</t>
  </si>
  <si>
    <t xml:space="preserve">25-790105 </t>
  </si>
  <si>
    <t>VISERA RKT 25 SOLAR FLARE NARANJA/GRIS</t>
  </si>
  <si>
    <t xml:space="preserve">25-790106 </t>
  </si>
  <si>
    <t>VISERA RKT 25 SOLAR FLARE NEGRO/VERDE</t>
  </si>
  <si>
    <t>4-790071</t>
  </si>
  <si>
    <t>MICA IRIDIUM RKT14 ROJA</t>
  </si>
  <si>
    <t>RKT 14</t>
  </si>
  <si>
    <t>4-790072</t>
  </si>
  <si>
    <t>MICA IRIDIUM RKT14 AZUL</t>
  </si>
  <si>
    <t>4-790073</t>
  </si>
  <si>
    <t>MICA IRIDIUM RKT14 VERDE</t>
  </si>
  <si>
    <t xml:space="preserve">25-790120 </t>
  </si>
  <si>
    <t>MICA IRIDIUM RKT14 NARANJA</t>
  </si>
  <si>
    <t>4-790075</t>
  </si>
  <si>
    <t>MICA IRIDIUM RKT14 ESPEJO</t>
  </si>
  <si>
    <t>4-790081</t>
  </si>
  <si>
    <t>VISOR INTERNO IRIDIUM RKT14 &amp; 25 ROJO</t>
  </si>
  <si>
    <t>4-790082</t>
  </si>
  <si>
    <t>VISOR INTERNO IRIDIUM RKT14 &amp; 25 AZUL</t>
  </si>
  <si>
    <t>4-790083</t>
  </si>
  <si>
    <t>VISOR INTERNO IRIDIUM RKT14 &amp; 25 VERDE</t>
  </si>
  <si>
    <t>Total de accesorios para cascos modelos anteriores</t>
  </si>
  <si>
    <t>Total de accesorios para cascos</t>
  </si>
  <si>
    <t>TOTAL DEL PEDIDO IVA INCLUIDO</t>
  </si>
  <si>
    <t>BOTAS</t>
  </si>
  <si>
    <t>IMPERMEABLES</t>
  </si>
  <si>
    <t>CASCOS</t>
  </si>
  <si>
    <t>CHAMARRAS</t>
  </si>
  <si>
    <t>MALETAS</t>
  </si>
  <si>
    <t>PANTALONES</t>
  </si>
  <si>
    <t>ACC. CASCOS</t>
  </si>
  <si>
    <t>GUANTES</t>
  </si>
  <si>
    <t>1200-1045</t>
  </si>
  <si>
    <t>GUANTE SUPER MOTO NEON /XXL</t>
  </si>
  <si>
    <t>1200-1051</t>
  </si>
  <si>
    <t>GUANTE SUPER MOTO 1.0 NEON /XL</t>
  </si>
  <si>
    <t>1200-1054</t>
  </si>
  <si>
    <t>GUANTE SUPER MOTO 1.0 ROJO /2XL</t>
  </si>
  <si>
    <t>1300-2034</t>
  </si>
  <si>
    <t>GUANTE FLEXIUM BLANCO /XL</t>
  </si>
  <si>
    <t>BOTA BALLISTIC TOUR NEGRO /7</t>
  </si>
  <si>
    <t>BOTA BALLISTIC TOUR NEGRO /8</t>
  </si>
  <si>
    <t>BOTA BALLISTIC TOUR NEGRO /9</t>
  </si>
  <si>
    <t>BOTA BALLISTIC TOUR NEGRO /10</t>
  </si>
  <si>
    <t>GUANTE RESISTOR NEGRO /M</t>
  </si>
  <si>
    <t>GUANTE RESISTOR NEGRO /L</t>
  </si>
  <si>
    <t>GUANTE RESISTOR NEGRO /XL</t>
  </si>
  <si>
    <t>GUANTE RESISTOR NEGRO /2XL</t>
  </si>
  <si>
    <t>GUANTE VELOCITY 2.0 NEON /L</t>
  </si>
  <si>
    <t>1651-5202</t>
  </si>
  <si>
    <t>CHAMARRA ATOMIC 5.0 AZUL /S</t>
  </si>
  <si>
    <t>1651-5206</t>
  </si>
  <si>
    <t>CHAMARRA ATOMIC 5.0 AZUL /XXL</t>
  </si>
  <si>
    <t>1651-5603</t>
  </si>
  <si>
    <t>CHAMARRA ATOMIC 5.0 NEON /M</t>
  </si>
  <si>
    <t>1651-5604</t>
  </si>
  <si>
    <t>CHAMARRA ATOMIC 5.0 NEON /L</t>
  </si>
  <si>
    <t>1651-5606</t>
  </si>
  <si>
    <t>CHAMARRA ATOMIC 5.0 NEON /XXL</t>
  </si>
  <si>
    <t>2000-1013</t>
  </si>
  <si>
    <t>GUANTE LADIES SUPER MOTO NEGRO /L</t>
  </si>
  <si>
    <t>2000-1014</t>
  </si>
  <si>
    <t>GUANTE LADIES SUPER MOTO NEGRO /XL</t>
  </si>
  <si>
    <t>2000-1053</t>
  </si>
  <si>
    <t>GUANTE LADIES SUPER MOTO NEGRO/ROSA /L</t>
  </si>
  <si>
    <t>2000-1054</t>
  </si>
  <si>
    <t>GUANTE LADIES SUPER MOTO NEGRO/ROSA /XL</t>
  </si>
  <si>
    <t>2000-1060</t>
  </si>
  <si>
    <t>GUANTE LADIES SUPER MOTO 1.0 NEGRO/ROSA L</t>
  </si>
  <si>
    <t>2000-1061</t>
  </si>
  <si>
    <t>GUANTE LADIES SUPER MOTO 1.0 NEGRO/ROSA XL</t>
  </si>
  <si>
    <t>2000-2064</t>
  </si>
  <si>
    <t>GUANTE LADIES SUPER MOTO BLANCO/ROSA /XL</t>
  </si>
  <si>
    <t>2000-2074</t>
  </si>
  <si>
    <t>GUANTE LADIES SUPER MOTO BLANCO/NEON /XL</t>
  </si>
  <si>
    <t>23-90070</t>
  </si>
  <si>
    <t>CORTINA DE BARBILLA RKT 700</t>
  </si>
  <si>
    <t>24-72542</t>
  </si>
  <si>
    <t>CASCO RKT600 STROBE NEGRO/DORADO SM</t>
  </si>
  <si>
    <t>24-90029</t>
  </si>
  <si>
    <t>ALMOHADILLA INTERIOR LATERALES RKT 700 T/XS</t>
  </si>
  <si>
    <t>24-90029-2</t>
  </si>
  <si>
    <t>FORRO INTERIOR RKT 700 T/XS</t>
  </si>
  <si>
    <t>24-90030</t>
  </si>
  <si>
    <t>ALMOHADILLA INTERIOR LATERIALES RKT 700 T/S</t>
  </si>
  <si>
    <t>24-90031</t>
  </si>
  <si>
    <t>ALMOHADILLA INTERIOR LATERALES RKT 700 T/M</t>
  </si>
  <si>
    <t>24-90032</t>
  </si>
  <si>
    <t>ALMOHADILLA INTERIOR LATERALES RKT 700 T/L</t>
  </si>
  <si>
    <t>24-90033</t>
  </si>
  <si>
    <t>ALMOHADILLA INTERIOR LATERALES RKT 700 T/XL</t>
  </si>
  <si>
    <t>24-90035</t>
  </si>
  <si>
    <t>ALMOHADILLA INTERIOR LATERALES RKT 1700 T/XS</t>
  </si>
  <si>
    <t>24-90035-2</t>
  </si>
  <si>
    <t>FORRO INTERIOR RKT 1700 T/XS</t>
  </si>
  <si>
    <t>24-90036</t>
  </si>
  <si>
    <t>ALMOHADILLA INTERIOR LATERALES RKT 1700 T/S</t>
  </si>
  <si>
    <t>24-90036-2</t>
  </si>
  <si>
    <t>FORRO INTERIOR RKT 1700 T/S</t>
  </si>
  <si>
    <t>24-90037</t>
  </si>
  <si>
    <t>ALMOHADILLA INTERIOR LATERALES RKT 1700 T/M</t>
  </si>
  <si>
    <t>24-90038</t>
  </si>
  <si>
    <t>ALMOHADILLA INTERIOR LATERALES RKT 1700 T/L</t>
  </si>
  <si>
    <t>24-90038-2</t>
  </si>
  <si>
    <t>FORRO INTERIOR RKT 1700 T/L</t>
  </si>
  <si>
    <t>24-90039</t>
  </si>
  <si>
    <t>ALMOHADILLA INTERIOR LATERALES RKT 1700 T/XL</t>
  </si>
  <si>
    <t>24-90040-2</t>
  </si>
  <si>
    <t>FORRO INTERIOR RKT 1700 T/XXL</t>
  </si>
  <si>
    <t>24-90070</t>
  </si>
  <si>
    <t>CORTINA DE BARBILLA RKT 1700 T/XS-XXL</t>
  </si>
  <si>
    <t>GUANTE LADIES VELOCITY 2.0 NEGRO /L</t>
  </si>
  <si>
    <t>25-790100</t>
  </si>
  <si>
    <t>VISERA RKT25 TRANS CANADA RED</t>
  </si>
  <si>
    <t>25-790101</t>
  </si>
  <si>
    <t>VISERA RKT25 TRANS CANADA BLACK</t>
  </si>
  <si>
    <t>25-790102</t>
  </si>
  <si>
    <t>VISERA RKT25 TRANS CANADA WHITE</t>
  </si>
  <si>
    <t>25-790103</t>
  </si>
  <si>
    <t>VISERA RKT25 TRANS CANADA SOLID BLACK</t>
  </si>
  <si>
    <t>25-790104</t>
  </si>
  <si>
    <t>VISERA RKT25 SOLAR FLARE WHITE/RED</t>
  </si>
  <si>
    <t>25-790105</t>
  </si>
  <si>
    <t>VISERA RKT25 SOLAR FLARE ORANGE/GREY</t>
  </si>
  <si>
    <t>25-790106</t>
  </si>
  <si>
    <t>VISERA RKT25 SOLAR FLARE BLACK/GREEN</t>
  </si>
  <si>
    <t>ALFORJAS BALLISTIC DRY-TECH 50L</t>
  </si>
  <si>
    <t>ALFORJAS METEOR DRY-TECH 25L</t>
  </si>
  <si>
    <t>4-006808</t>
  </si>
  <si>
    <t>CHAMARRA VELOCITY MESH NEGRO SM</t>
  </si>
  <si>
    <t>CHAMARRA VELOCITY MESH NEGRA LG</t>
  </si>
  <si>
    <t>CHAMARRA VELOCITY MESH NEGRA XXL</t>
  </si>
  <si>
    <t>CHAMARRA VELOCITY MESH NEON SM</t>
  </si>
  <si>
    <t>CHAMARRA VELOCITY MESH NEON XXL</t>
  </si>
  <si>
    <t>GUANTE GAS TOWN CAFE /S</t>
  </si>
  <si>
    <t>GUANTE GAS TOWN CAFE /M</t>
  </si>
  <si>
    <t>GUANTE GAS TOWN CAFE /L</t>
  </si>
  <si>
    <t>GUANTE GAS TOWN CAFE /XL</t>
  </si>
  <si>
    <t>GUANTE GAS TOWN CAFE /XXL</t>
  </si>
  <si>
    <t>GUANTE TRANS CANADA NEGRO SM</t>
  </si>
  <si>
    <t>GUANTE TRANS CANADA NEGRO MD</t>
  </si>
  <si>
    <t>GUANTE TRANS CANADA NEGRO LG</t>
  </si>
  <si>
    <t>GUANTE TRANS CANADA NEGRO XL</t>
  </si>
  <si>
    <t>GUANTE TRANS CANADA ROJO SM</t>
  </si>
  <si>
    <t>GUANTE TRANS CANADA ROJO MD</t>
  </si>
  <si>
    <t>GUANTE TRANS CANADA ROJO LG</t>
  </si>
  <si>
    <t>GUANTE TRANS CANADA ROJO XL</t>
  </si>
  <si>
    <t>GUANTE TRANS CANADA ROJO XXL</t>
  </si>
  <si>
    <t>GUANTE LADIES TRANS CANADA NEGRO /XL</t>
  </si>
  <si>
    <t>GUANTE TRANS CANADA NEON SM</t>
  </si>
  <si>
    <t>GUANTE TRANS CANADA NEON MD</t>
  </si>
  <si>
    <t>GUANTE TRANS CANADA NEON XL</t>
  </si>
  <si>
    <t>GUANTE TRANS CANADA NEON XXL</t>
  </si>
  <si>
    <t>GUANTE HIGHSIDE LEATHER NEGRO /S</t>
  </si>
  <si>
    <t>GUANTE HIGHSIDE LEATHER NEGRO /M</t>
  </si>
  <si>
    <t>GUANTE HIGHSIDE LEATHER NEGRO /L</t>
  </si>
  <si>
    <t>GUANTE HIGHSIDE LEATHER NEGRO /XL</t>
  </si>
  <si>
    <t>GUANTE HIGHSIDE LEATHER NEGRO /XXL</t>
  </si>
  <si>
    <t>GUANTE HIGHSIDE LEATHER ROJO /S</t>
  </si>
  <si>
    <t>GUANTE HIGHSIDE LEATHER ROJO /XXL</t>
  </si>
  <si>
    <t>GUANTE SPEEDMASTER AIR SHORT NEGRO /S</t>
  </si>
  <si>
    <t>GUANTE SPEEDMASTER AIR SHORT NEGRO /M</t>
  </si>
  <si>
    <t>GUANTE SPEEDMASTER AIR SHORT NEGRO /L</t>
  </si>
  <si>
    <t>GUANTE SPEEDMASTER AIR SHORT NEGRO /XL</t>
  </si>
  <si>
    <t>GUANTE SPEEDMASTER AIR SHORT NEGRO /XXL</t>
  </si>
  <si>
    <t>GUANTE SPEEDMASTER AIR SHORT ROJO /S</t>
  </si>
  <si>
    <t>GUANTE SPEEDMASTER AIR SHORT ROJO /XL</t>
  </si>
  <si>
    <t>GUANTE SPEEDMASTER AIR SHORT ROJO /XXL</t>
  </si>
  <si>
    <t>GUANTE SPEEDMASTER AIR SHORT NEON /S</t>
  </si>
  <si>
    <t>GUANTE SPEEDMASTER AIR SHORT NEON /M</t>
  </si>
  <si>
    <t>GUANTE SPEEDMASTER AIR SHORT NEON /L</t>
  </si>
  <si>
    <t>GUANTE SPEEDMASTER AIR SHORT NEON /XL</t>
  </si>
  <si>
    <t>GUANTE SPEEDMASTER AIR SHORT NEON /XXL</t>
  </si>
  <si>
    <t>4-613905</t>
  </si>
  <si>
    <t>PANTALON RUST AND REDEMPTION 40/30</t>
  </si>
  <si>
    <t>4-614326</t>
  </si>
  <si>
    <t>PANTALON TRUE ROMANCE W12R</t>
  </si>
  <si>
    <t>CHAMARRA HOGTWON ARMORED NEGRO /LG</t>
  </si>
  <si>
    <t>PANTALON ALTER EGO 13.0 NEGRO /SM</t>
  </si>
  <si>
    <t>PANTALON ALTER EGO 13.0 NEGRO /MD</t>
  </si>
  <si>
    <t>PANTALON ALTER EGO 13.0 NEGRO /LG</t>
  </si>
  <si>
    <t>PANTALON ALTER EGO 13.0 NEGRO /XL</t>
  </si>
  <si>
    <t>PANTALON ALTER EGO 13.0 NEGRO /2XL</t>
  </si>
  <si>
    <t>PANTALON ALTER EGO 13.0 NEGRO /3XL</t>
  </si>
  <si>
    <t>PANTALON CORTO ALTER EGO 13.0 NEGRO /MD</t>
  </si>
  <si>
    <t>PANTALON CORTO ALTER EGO 13.0 NEGRO /LG</t>
  </si>
  <si>
    <t>PANTALON CORTO ALTER EGO 13.0 NEGRO /XL</t>
  </si>
  <si>
    <t>PANTALON CORTO ALTER EGO 13.0 NEGRO /2XL</t>
  </si>
  <si>
    <t>PANTALON CORTO ALTER EGO 13.0 NEGRO /3XL</t>
  </si>
  <si>
    <t>CHAMARRA ROCKET 92' CAFÉ /SM</t>
  </si>
  <si>
    <t>CHAMARRA ROCKET 92' CAFÉ /MD</t>
  </si>
  <si>
    <t>CHAMARRA MISSION ROJA /M</t>
  </si>
  <si>
    <t>CHAMARRA MISSION ROJA /L</t>
  </si>
  <si>
    <t>CHAMARRA WHISTLER NEGRO /SM</t>
  </si>
  <si>
    <t>CHAMARRA WHISTLER NEGRO /MD</t>
  </si>
  <si>
    <t>CHAMARRA WHISTLER NEGRO /LG</t>
  </si>
  <si>
    <t>CHAMARRA WHISTLER NEGRO /XL</t>
  </si>
  <si>
    <t>CHAMARRA WHISTLER NEGRO /2XL</t>
  </si>
  <si>
    <t>CHAMARRA WHISTLER GRIS /SM</t>
  </si>
  <si>
    <t>CHAMARRA WHISTLER GRIS /MD</t>
  </si>
  <si>
    <t>CHAMARRA WHISTLER GRIS /LG</t>
  </si>
  <si>
    <t>CHAMARRA WHISTLER GRIS /XL</t>
  </si>
  <si>
    <t>CHAMARRA WHISTLER GRIS /2XL</t>
  </si>
  <si>
    <t>CHAMARRA IRON AGE NEGRO /MD</t>
  </si>
  <si>
    <t>CHAMARRA IRON AGE NEGRO /LG</t>
  </si>
  <si>
    <t>CHAMARRA IRON AGE ARENA /XL</t>
  </si>
  <si>
    <t>PANTALON WHISTLER NEGRO 32/30</t>
  </si>
  <si>
    <t>PANTALON WHISTLER NEGRO 34/30</t>
  </si>
  <si>
    <t>PANTALON WHISTLER NEGRO 36/30</t>
  </si>
  <si>
    <t>PANTALON WHISTLER NEGRO 32/32</t>
  </si>
  <si>
    <t>PANTALON WHISTLER NEGRO 34/32</t>
  </si>
  <si>
    <t>PANTALON WHISTLER NEGRO 36/32</t>
  </si>
  <si>
    <t>PANTALON WHISTLER NEGRO 38/32</t>
  </si>
  <si>
    <t>CHAMARRA VICTORIA C.E. NEGRO /XL</t>
  </si>
  <si>
    <t>CHAMARRA VICTORIA C.E. ROSA /MD</t>
  </si>
  <si>
    <t>CHAMARRA VICTORIA C.E. GRIS /XS</t>
  </si>
  <si>
    <t>CHAMARRA VICTORIA C.E. GRIS /SM</t>
  </si>
  <si>
    <t>CHAMARRA LADIES GLORIOUS ROJA /S</t>
  </si>
  <si>
    <t>CHAMARRA LADIES GLORIOUS ROJA /M</t>
  </si>
  <si>
    <t>CHAMARRA ALTER EGO 14.0 NEGRA /M</t>
  </si>
  <si>
    <t>CHAMARRA ALTER EGO 14.0 NEGRA /XL</t>
  </si>
  <si>
    <t>CHAMARRA ALTER EGO 14.0 NEGRA /XXL</t>
  </si>
  <si>
    <t>CHAMARRA PHOENIX 13.0 MESH NEGRO /S</t>
  </si>
  <si>
    <t>CHAMARRA PHOENIX 13.0 MESH NEGRO /L</t>
  </si>
  <si>
    <t>CHAMARRA PHOENIX 13.0 MESH GRIS/ROJO /M</t>
  </si>
  <si>
    <t>CHAMARRA PHOENIX 13.0 MESH GRIS/ROJO /L</t>
  </si>
  <si>
    <t>CHAMARRA PHOENIX 13.0 MESH GRIS/ROJO /XL</t>
  </si>
  <si>
    <t>CHAMARRA PHOENIX 13.0 MESH NEON/GRIS /S</t>
  </si>
  <si>
    <t>CHAMARRA PHOENIX 13.0 MESH NEON/GRIS /M</t>
  </si>
  <si>
    <t>CHAMARRA PHOENIX 13.0 MESH NEON/GRIS /XL</t>
  </si>
  <si>
    <t>PANTALON ALTER EGO 14.0 BLACK LG (LARGO)</t>
  </si>
  <si>
    <t>PANTALON ALTER EGO 14.0 BLACK XL (LARGO)</t>
  </si>
  <si>
    <t>PANTALON ALTER EGO 14.0 BLACK 2XL (LARGO)</t>
  </si>
  <si>
    <t>PANTALON CORTO ALTER EGO 14.0 BLACK 2XL</t>
  </si>
  <si>
    <t>4-646418</t>
  </si>
  <si>
    <t>PANTALON HIGHSIDE DK BL 38/34</t>
  </si>
  <si>
    <t>PANTALON QUEENSWAY DAMA BLUE  /4</t>
  </si>
  <si>
    <t>PANTALON QUEENSWAY DAMA BLUE /6</t>
  </si>
  <si>
    <t>PANTALON QUEENSWAY DAMA BLUE /10</t>
  </si>
  <si>
    <t>PANTALON QUEENSWAY DAMA BLACK /4</t>
  </si>
  <si>
    <t>PANTALON QUEENSWAY DAMA BLACK /6</t>
  </si>
  <si>
    <t>PANTALON QUEENSWAY DAMA BLACK /8</t>
  </si>
  <si>
    <t>PANTALON QUEENSWAY DAMA BLACK /10</t>
  </si>
  <si>
    <t>4-713344</t>
  </si>
  <si>
    <t>CASCO RKT13 SERIES NORTHERN LIGHTS NEON/BLACK SM</t>
  </si>
  <si>
    <t>4-713345</t>
  </si>
  <si>
    <t>CASCO RKT13 SERIES NORTHERN LIGHTS NEON/BLACK MD</t>
  </si>
  <si>
    <t>4-713347</t>
  </si>
  <si>
    <t>CASCO RKT13 SERIES NORTHERN LIGHTS NEON/BLACK XL</t>
  </si>
  <si>
    <t>4-713354</t>
  </si>
  <si>
    <t>CASCO RKT13 SERIES NORTHERN LIGHTS WHITE/BLACK SM</t>
  </si>
  <si>
    <t>4-713357</t>
  </si>
  <si>
    <t>CASCO RKT13 SERIES NORTHERN LIGHTS WHITE/BLACK XL</t>
  </si>
  <si>
    <t>CASCO RKT 15 ION PINK /SM</t>
  </si>
  <si>
    <t>4-715383</t>
  </si>
  <si>
    <t>4-716297</t>
  </si>
  <si>
    <t>CASCO RKT16 SERIES REFLEX SILVER/RED XL</t>
  </si>
  <si>
    <t>4-716508</t>
  </si>
  <si>
    <t>CASCO RKT14 SERIES SOLID BLACK XXL</t>
  </si>
  <si>
    <t>4-716556</t>
  </si>
  <si>
    <t>CASCO RKT14 HEARTBREAKER BLACK/SILVER LG</t>
  </si>
  <si>
    <t>4-716557</t>
  </si>
  <si>
    <t>CASCO RKT14 HEARTBREAKER BLACK/SILVER XL</t>
  </si>
  <si>
    <t>4-716596</t>
  </si>
  <si>
    <t>CASCO RKT14 HEARTBREAKER WHITE/BLACK LG</t>
  </si>
  <si>
    <t>4-716597</t>
  </si>
  <si>
    <t>CASCO RKT14 HEARTBREAKER WHITE/BLACK XL</t>
  </si>
  <si>
    <t>4-718244</t>
  </si>
  <si>
    <t>CASCO RKT18 ALTER EGO BLACK/HIVIZ SM</t>
  </si>
  <si>
    <t>4-718254</t>
  </si>
  <si>
    <t>CASCO RKT18 ALTER EGO BLACK/WHITE SM</t>
  </si>
  <si>
    <t>4-725334</t>
  </si>
  <si>
    <t>CASCO RKT25 SOLAR FLARE BLACK/GREEN SM</t>
  </si>
  <si>
    <t>4-725335</t>
  </si>
  <si>
    <t>CASCO RKT25 SOLAR FLARE BLACK/GREEN MD</t>
  </si>
  <si>
    <t>4-725354</t>
  </si>
  <si>
    <t>CASCO RKT25 SOLAR FLARE GREY/ORANGE SM</t>
  </si>
  <si>
    <t>479-0000</t>
  </si>
  <si>
    <t>BROCHE MICRO METRICO</t>
  </si>
  <si>
    <t>479-0001</t>
  </si>
  <si>
    <t>VISOR RKT 22 NEGRO MATTE</t>
  </si>
  <si>
    <t>ALMOHADILLA INTERIOR LATERALES RKT18 /XS</t>
  </si>
  <si>
    <t>ALMOHADILLA INTERIOR LATERALES RKT18 /SM</t>
  </si>
  <si>
    <t>ALMOHADILLA INTERIOR LATERALES RKT18 /MD</t>
  </si>
  <si>
    <t>ALMOHADILLA INTERIOR LATERALES RKT18 /LG</t>
  </si>
  <si>
    <t>ALMOHADILLA INTERIOR LATERALES RKT18 /XL</t>
  </si>
  <si>
    <t>ALMOHADILLA INTERIOR LATERALES RKT18 /XXL</t>
  </si>
  <si>
    <t>FORRO INTERIOR RKT18 /XS</t>
  </si>
  <si>
    <t>FORRO INTERIOR RKT18 /SM</t>
  </si>
  <si>
    <t>FORRO INTERIOR RKT18 /MD</t>
  </si>
  <si>
    <t>FORRO INTERIOR RKT18 /LG</t>
  </si>
  <si>
    <t>FORRO INTERIOR RKT18 /XL</t>
  </si>
  <si>
    <t>FORRO INTERIOR RKT18 /XXL</t>
  </si>
  <si>
    <t>MICA TRANSPARENTE RKT18</t>
  </si>
  <si>
    <t>MICA POLARIZADA RKT18</t>
  </si>
  <si>
    <t>MECANISMO MICA RKT18</t>
  </si>
  <si>
    <t>MECANISMO MICA RKT25</t>
  </si>
  <si>
    <t>CUBIERTA DE SEGUROS RKT25</t>
  </si>
  <si>
    <t>ALMOHADILLA INTERIOR LATERALES RKT25 /XS</t>
  </si>
  <si>
    <t>ALMOHADILLA INTERIOR LATERALES RKT25 /SM</t>
  </si>
  <si>
    <t>ALMOHADILLA INTERIOR LATERALES RKT25 /MD</t>
  </si>
  <si>
    <t>ALMOHADILLA INTERIOR LATERALES RKT25 /LG</t>
  </si>
  <si>
    <t>ALMOHADILLA INTERIOR LATERALES RKT25 /XL</t>
  </si>
  <si>
    <t>ALMOHADILLA INTERIOR LATERALES RKT25 /XXL</t>
  </si>
  <si>
    <t>FORRO INTERIOR RKT25 /XS</t>
  </si>
  <si>
    <t>FORRO INTERIOR RKT25 /SM</t>
  </si>
  <si>
    <t>FORRO INTERIOR RKT25 /LG</t>
  </si>
  <si>
    <t>FORRO INTERIOR RKT25 /XL</t>
  </si>
  <si>
    <t>MICA TRANSPARENTE RKT25</t>
  </si>
  <si>
    <t>MICA POLARIZADA RKT25</t>
  </si>
  <si>
    <t>MICA ESPEJO RKT25</t>
  </si>
  <si>
    <t>MICA INTERNA POLARIZADA RKT25</t>
  </si>
  <si>
    <t>4-790067</t>
  </si>
  <si>
    <t>TORNILLOS VISERA RKT25</t>
  </si>
  <si>
    <t>KIT ELIMINADOR DE VISERA RKT25</t>
  </si>
  <si>
    <t>4-790070</t>
  </si>
  <si>
    <t>MICA TRANSPARENTE RKT 14</t>
  </si>
  <si>
    <t>MICA IRIDIUM GREEN RKT14</t>
  </si>
  <si>
    <t>4-790074</t>
  </si>
  <si>
    <t>MICA HUMO RKT14</t>
  </si>
  <si>
    <t>MICA IRIDIUM SILVER RKT14</t>
  </si>
  <si>
    <t>MICA INTERNA RED RKT14 &amp; 25</t>
  </si>
  <si>
    <t>MICA INTERNA BLUE RKT14 &amp; 25</t>
  </si>
  <si>
    <t>MICA INTERNA  GREEN RKT14 &amp; 25</t>
  </si>
  <si>
    <t>PROTECTOR DE NARIZ RKT 8</t>
  </si>
  <si>
    <t>PROTECTOR BARBILLA RKT 8</t>
  </si>
  <si>
    <t>PROTECTOR DE RESPIRACION RKT 20</t>
  </si>
  <si>
    <t>MECANISMO RKT 20</t>
  </si>
  <si>
    <t>PROTECTOR DE RESPIRACION RKT 26</t>
  </si>
  <si>
    <t>BASE GOPRO RKT 6/24</t>
  </si>
  <si>
    <t>TORNILLOS RKT 6/24</t>
  </si>
  <si>
    <t>MICA RKT 20 ROJA</t>
  </si>
  <si>
    <t>479-2036</t>
  </si>
  <si>
    <t>MICA INTERNA RKT 15 POLARIZADA</t>
  </si>
  <si>
    <t>MICA RKT 15 TRANSPARENTE</t>
  </si>
  <si>
    <t>MICA RKT 15 POLARIZADA</t>
  </si>
  <si>
    <t>479-2040</t>
  </si>
  <si>
    <t>MICA RKT 8 CLEAR</t>
  </si>
  <si>
    <t>MECANISMO RKT 8</t>
  </si>
  <si>
    <t>PIN LOCK TRANSPARENTE RKT 8</t>
  </si>
  <si>
    <t>MICA RKT 15 ROJA</t>
  </si>
  <si>
    <t>479-2053</t>
  </si>
  <si>
    <t>MICA INTERNA RKT 6/24 POLARIZADA</t>
  </si>
  <si>
    <t>MICA INTERNA RKT 6/24 RED</t>
  </si>
  <si>
    <t>MICA INTERNA RKT 6/24 GREEN</t>
  </si>
  <si>
    <t>MICA RKT 26 ROJA</t>
  </si>
  <si>
    <t>MICA RKT 26 VERDE</t>
  </si>
  <si>
    <t>MICA RKT 26 ESPEJO</t>
  </si>
  <si>
    <t>PROTECTOR DE RESPIRACION RKT 15</t>
  </si>
  <si>
    <t>CORTINA DE BARBILLA RKT 15</t>
  </si>
  <si>
    <t>MICA INTERNA RKT 26 POLARIZADA</t>
  </si>
  <si>
    <t>CORTINA DE BARBILLA RKT 22/26</t>
  </si>
  <si>
    <t>479-2081</t>
  </si>
  <si>
    <t>INTERIOR RKT 6/24 /SM</t>
  </si>
  <si>
    <t>479-2082</t>
  </si>
  <si>
    <t>INTERIOR RKT 6/24 /MD</t>
  </si>
  <si>
    <t>479-2083</t>
  </si>
  <si>
    <t>INTERIOR RKT 6/24 /LG</t>
  </si>
  <si>
    <t>479-2084</t>
  </si>
  <si>
    <t>INTERIOR RKT 6/24 /XG</t>
  </si>
  <si>
    <t>479-2085</t>
  </si>
  <si>
    <t>MICA INTERNA RKT 20 POLARIZADA</t>
  </si>
  <si>
    <t>MICA RKT 20 TRANSPARENTE</t>
  </si>
  <si>
    <t>MICA RKT 20 POLARIZADA</t>
  </si>
  <si>
    <t>DEFLECTOR DE NARIZ RKT 20</t>
  </si>
  <si>
    <t>TAPA DE MECANISMO RKT 20</t>
  </si>
  <si>
    <t>PIN LOCK TRANSPARENTE RKT 20</t>
  </si>
  <si>
    <t>TORNILLOS RKT 22/26</t>
  </si>
  <si>
    <t>FORRO INTERIOR RKT 8 /SM</t>
  </si>
  <si>
    <t>FORRO INTERIOR RKT 8 /M</t>
  </si>
  <si>
    <t>FORRO INTERIOR RKT 8 /L</t>
  </si>
  <si>
    <t>FORRO INTERIOR RKT 8 /XL</t>
  </si>
  <si>
    <t>FORRO INTERIOR RKT 8 /2XL</t>
  </si>
  <si>
    <t>INTERIOR RKT 15 /SM</t>
  </si>
  <si>
    <t>INTERIOR RKT 15 /MD</t>
  </si>
  <si>
    <t>INTERIOR RKT 15 /LG</t>
  </si>
  <si>
    <t>INTERIOR RKT 15 /XG</t>
  </si>
  <si>
    <t>INTERIOR RKT 15 /2XG</t>
  </si>
  <si>
    <t>INTERIOR RKT 20 /SM</t>
  </si>
  <si>
    <t>INTERIOR RKT 20 /MD</t>
  </si>
  <si>
    <t>INTERIOR RKT 20 /LG</t>
  </si>
  <si>
    <t>INTERIOR RKT 20 /XG</t>
  </si>
  <si>
    <t>INTERIOR RKT 20 /2XG</t>
  </si>
  <si>
    <t>VISOR RKT 6/24 RED</t>
  </si>
  <si>
    <t>VISOR RKT 6/24 HIVIS</t>
  </si>
  <si>
    <t>PIN LOCK TRANSPARENTE RKT 26</t>
  </si>
  <si>
    <t>479-2172</t>
  </si>
  <si>
    <t>VISOR RKT 26 RED</t>
  </si>
  <si>
    <t>479-2173</t>
  </si>
  <si>
    <t>VISOR RKT 26 WHITE</t>
  </si>
  <si>
    <t>479-2174</t>
  </si>
  <si>
    <t>VISOR RKT 26 ORANGE</t>
  </si>
  <si>
    <t>479-2175</t>
  </si>
  <si>
    <t>VISOR RKT 26 GREY</t>
  </si>
  <si>
    <t>VISOR RKT 26 NEGRO MATTE</t>
  </si>
  <si>
    <t>MICA RKT 26 TRANSPARENTE</t>
  </si>
  <si>
    <t>MICA RKT 26 POLARIZADA</t>
  </si>
  <si>
    <t>TORNILLOS DE MECANISMO RKT 26</t>
  </si>
  <si>
    <t>INTERIOR RKT 22/26 /SM</t>
  </si>
  <si>
    <t>INTERIOR RKT 22/26 /MD</t>
  </si>
  <si>
    <t>INTERIOR RKT 22/26 /LG</t>
  </si>
  <si>
    <t>INTERIOR RKT 22/26 /XG</t>
  </si>
  <si>
    <t>INTERIOR RKT 22/26 /2XG</t>
  </si>
  <si>
    <t>CHAMARRA BALLISTIC NEON /SM</t>
  </si>
  <si>
    <t>CHAMARRA BALLISTIC ROJO /SM</t>
  </si>
  <si>
    <t>CHAMARRA BALLISTIC ROJO /MD</t>
  </si>
  <si>
    <t>CHAR-NE-XL</t>
  </si>
  <si>
    <t>CHAMARRA RONIN-ATOMIC NEON XL</t>
  </si>
  <si>
    <t>CHCL92-NG-S</t>
  </si>
  <si>
    <t>CHAMARRA CLASSIC 92 NEGRO CHICO</t>
  </si>
  <si>
    <t>CHHEL-NE-S</t>
  </si>
  <si>
    <t>CHAMARRA HELIX NEON TALLA CHICA</t>
  </si>
  <si>
    <t>CHHEL-NE-XXL</t>
  </si>
  <si>
    <t>CHAMARRA HELIX NEON TALLA 2EXTRA GRANDE</t>
  </si>
  <si>
    <t>CHPH5-NE-XXL</t>
  </si>
  <si>
    <t>CHAMARRA PHOENIX 5.0 NEON /XXL</t>
  </si>
  <si>
    <t>CHPH5-NG-XXL</t>
  </si>
  <si>
    <t>CHAMARRA PHOENIX 5.0 NEGRO /XXL</t>
  </si>
  <si>
    <t>CHRES-AZ-S</t>
  </si>
  <si>
    <t>CHAMARRA RESISTOR MESH AZUL /S</t>
  </si>
  <si>
    <t>CHRES-RO-S</t>
  </si>
  <si>
    <t>CHAMARRA RESISTOR MESH ROJO /S</t>
  </si>
  <si>
    <t>GBB-AZ-XXL</t>
  </si>
  <si>
    <t>GUANTE BIG BANG AZUL /XXL</t>
  </si>
  <si>
    <t>GBB-NG-XXL</t>
  </si>
  <si>
    <t>GUANTE BIG BANG NEGRO /XXL</t>
  </si>
  <si>
    <t>GBB-RO-XXL</t>
  </si>
  <si>
    <t>GUANTE BIG BANG ROJO /XXL</t>
  </si>
  <si>
    <t>GPH4-AZ-XXL</t>
  </si>
  <si>
    <t>GUANTE PHOENIX 4.0 AZUL /XXL</t>
  </si>
  <si>
    <t>GPH4-RO-XXL</t>
  </si>
  <si>
    <t>GUANTE PHOENIX 4.0 ROJO /XXL</t>
  </si>
  <si>
    <t>GV-AZ-L</t>
  </si>
  <si>
    <t>GUANTE VELOCITY AZUL /L</t>
  </si>
  <si>
    <t>GV-AZ-XL</t>
  </si>
  <si>
    <t>GUANTE VELOCITY AZUL /XL</t>
  </si>
  <si>
    <t>GV-AZ-XXL</t>
  </si>
  <si>
    <t>GUANTE VELOCITY AZUL /XXL</t>
  </si>
  <si>
    <t>GV-BL-XXL</t>
  </si>
  <si>
    <t>GUANTE VELOCITY BLANCO /XXL</t>
  </si>
  <si>
    <t>GV-NE-XXL</t>
  </si>
  <si>
    <t>GUANTE VELOCITY NEON /XXL</t>
  </si>
  <si>
    <t>GV-NG-XXL</t>
  </si>
  <si>
    <t>GUANTE VELOCITY NEGRO /XXL</t>
  </si>
  <si>
    <t>GV-RO-XXL</t>
  </si>
  <si>
    <t>GUANTE VELOCITY ROJO /XXL</t>
  </si>
  <si>
    <t>GVW-MO-XL</t>
  </si>
  <si>
    <t>GUANTE VELOCITY WOMAN MORADO /XL</t>
  </si>
  <si>
    <t>GVW-NE-XL</t>
  </si>
  <si>
    <t>GUANTE VELOCITY WOMAN NEON /XL</t>
  </si>
  <si>
    <t>GVW-NG-XL</t>
  </si>
  <si>
    <t>GUANTE VELOCITY WOMAN NEGRO /XL</t>
  </si>
  <si>
    <t>GVW-RS-XL</t>
  </si>
  <si>
    <t>GUANTE VELOCITY WOMAN ROSA /XL</t>
  </si>
  <si>
    <t>0273709</t>
  </si>
  <si>
    <t>CASCO ABATIBLE RKT 20 ION SILVER /SM</t>
  </si>
  <si>
    <t>0273710</t>
  </si>
  <si>
    <t>CASCO ABATIBLE RKT 20 ION SILVER /M</t>
  </si>
  <si>
    <t>0273711</t>
  </si>
  <si>
    <t>CASCO ABATIBLE RKT 20 ION SILVER /L</t>
  </si>
  <si>
    <t>0273712</t>
  </si>
  <si>
    <t>CASCO ABATIBLE RKT 20 ION SILVER /XL</t>
  </si>
  <si>
    <t>0273713</t>
  </si>
  <si>
    <t>CASCO ABATIBLE RKT 20 ION SILVER /XXL</t>
  </si>
  <si>
    <t>CASCO RKT 15 ION PINK /XS</t>
  </si>
  <si>
    <t>CASCO RKT 15 ION PINK /MD</t>
  </si>
  <si>
    <t>CASCO RKT 15 ION PINK /LG</t>
  </si>
  <si>
    <t>CASCO RKT 15 ION PINK /XG</t>
  </si>
  <si>
    <t>(mica transparente y mica iridium)</t>
  </si>
  <si>
    <r>
      <t xml:space="preserve">RTK 20 ABATIBLE ION SILVER </t>
    </r>
    <r>
      <rPr>
        <b/>
        <sz val="13"/>
        <color rgb="FFFF0000"/>
        <rFont val="Calibri"/>
        <family val="2"/>
      </rPr>
      <t>LE</t>
    </r>
  </si>
  <si>
    <r>
      <t>CASCO ABATIBLE RKT 20 ION SILVER</t>
    </r>
    <r>
      <rPr>
        <sz val="11"/>
        <color rgb="FFFF0000"/>
        <rFont val="Calibri"/>
        <family val="2"/>
        <scheme val="minor"/>
      </rPr>
      <t xml:space="preserve"> LIMITED EDITION </t>
    </r>
    <r>
      <rPr>
        <sz val="11"/>
        <color theme="1"/>
        <rFont val="Calibri"/>
        <family val="2"/>
        <scheme val="minor"/>
      </rPr>
      <t>/SM</t>
    </r>
  </si>
  <si>
    <r>
      <t xml:space="preserve">CASCO ABATIBLE RKT 20 ION SILVER </t>
    </r>
    <r>
      <rPr>
        <sz val="11"/>
        <color rgb="FFFF0000"/>
        <rFont val="Calibri"/>
        <family val="2"/>
        <scheme val="minor"/>
      </rPr>
      <t>LIMITED EDITION</t>
    </r>
    <r>
      <rPr>
        <sz val="11"/>
        <color theme="1"/>
        <rFont val="Calibri"/>
        <family val="2"/>
        <scheme val="minor"/>
      </rPr>
      <t xml:space="preserve">  /M</t>
    </r>
  </si>
  <si>
    <r>
      <t xml:space="preserve">CASCO ABATIBLE RKT 20 ION SILVER </t>
    </r>
    <r>
      <rPr>
        <sz val="11"/>
        <color rgb="FFFF0000"/>
        <rFont val="Calibri"/>
        <family val="2"/>
        <scheme val="minor"/>
      </rPr>
      <t>LIMITED EDITION</t>
    </r>
    <r>
      <rPr>
        <sz val="11"/>
        <color theme="1"/>
        <rFont val="Calibri"/>
        <family val="2"/>
        <scheme val="minor"/>
      </rPr>
      <t xml:space="preserve">  /L</t>
    </r>
  </si>
  <si>
    <r>
      <t xml:space="preserve">CASCO ABATIBLE RKT 20 ION SILVER </t>
    </r>
    <r>
      <rPr>
        <sz val="11"/>
        <color rgb="FFFF0000"/>
        <rFont val="Calibri"/>
        <family val="2"/>
        <scheme val="minor"/>
      </rPr>
      <t>LIMITED EDITION</t>
    </r>
    <r>
      <rPr>
        <sz val="11"/>
        <color theme="1"/>
        <rFont val="Calibri"/>
        <family val="2"/>
        <scheme val="minor"/>
      </rPr>
      <t xml:space="preserve">  /XL</t>
    </r>
  </si>
  <si>
    <r>
      <t>CASCO ABATIBLE RKT 20 ION SILVER</t>
    </r>
    <r>
      <rPr>
        <sz val="11"/>
        <color rgb="FFFF0000"/>
        <rFont val="Calibri"/>
        <family val="2"/>
        <scheme val="minor"/>
      </rPr>
      <t xml:space="preserve"> LIMITED EDITION</t>
    </r>
    <r>
      <rPr>
        <sz val="11"/>
        <color theme="1"/>
        <rFont val="Calibri"/>
        <family val="2"/>
        <scheme val="minor"/>
      </rPr>
      <t xml:space="preserve">  /XXL</t>
    </r>
  </si>
  <si>
    <t>1100-1004</t>
  </si>
  <si>
    <t>GUANTE CAFE RACER NEGRO /XL</t>
  </si>
  <si>
    <t>IMPERMEABLE JOE ROCKET JR-20</t>
  </si>
  <si>
    <t>IMPERMEABLE JOE ROCKET JR-10</t>
  </si>
  <si>
    <t>IMPERMEABLE JR-20 NEGRO S</t>
  </si>
  <si>
    <t>IMPERMEABLE JR-20 NEGRO M</t>
  </si>
  <si>
    <t>IMPERMEABLE JR-20 NEGRO L</t>
  </si>
  <si>
    <t>IMPERMEABLEJR-20 NEGRO XL</t>
  </si>
  <si>
    <t>IMPERMEABLE JR-20 NEGRO 2XL</t>
  </si>
  <si>
    <t>Total JR-20</t>
  </si>
  <si>
    <t>IMPERMEABLE JR-10 NEGRO /S</t>
  </si>
  <si>
    <t>IMPERMEABLE JR-10 NEGRO /M</t>
  </si>
  <si>
    <t>IMPERMEABLE JR-10 NEGRO /L</t>
  </si>
  <si>
    <t>IMPERMEABLE JR-10 NEGRO /XL</t>
  </si>
  <si>
    <t>IMPERMEABLEJR-10 NEGRO /XXL</t>
  </si>
  <si>
    <t>IMPERMEABLE JR-10 NEON /S</t>
  </si>
  <si>
    <t>IMPERMEABLE JR-10 NEON /M</t>
  </si>
  <si>
    <t>IMPERMEABLE JR-10 NEON /L</t>
  </si>
  <si>
    <t>IMPERMEABLE JR-10 NEON /XL</t>
  </si>
  <si>
    <t>IMPERMEABLE JR-10 NEON /XXL</t>
  </si>
  <si>
    <t xml:space="preserve">PHOENIX 13.0  </t>
  </si>
  <si>
    <t>4-641396</t>
  </si>
  <si>
    <t>CHAMARRA BALLISTIC 14.0 GRIS/NEGRO LG</t>
  </si>
  <si>
    <t>CHBRE-RO-M</t>
  </si>
  <si>
    <t>CHAMARRA BALLISTIC REVLTN ROJO /M</t>
  </si>
  <si>
    <t>CHRES-AZ-L</t>
  </si>
  <si>
    <t>CHAMARRA RESISTOR MESH AZUL /L</t>
  </si>
  <si>
    <t>CHAMARRA VICTORIA C.E. NEGRO /XS</t>
  </si>
  <si>
    <t>CHAMARRA VICTORIA C.E. NEGRO /SM</t>
  </si>
  <si>
    <t>CHAMARRA VICTORIA C.E. NEGRO /MD</t>
  </si>
  <si>
    <t>CHAMARRA VICTORIA C.E. NEGRO /LG</t>
  </si>
  <si>
    <t>CHAMARRA VICTORIA C.E. ROSA /XS</t>
  </si>
  <si>
    <t>CHAMARRA VICTORIA C.E. ROSA /SM</t>
  </si>
  <si>
    <t>CHAMARRA VICTORIA C.E. ROSA /LG</t>
  </si>
  <si>
    <t>CHAMARRA VICTORIA C.E. ROSA /XL</t>
  </si>
  <si>
    <t>CHAMARRA VICTORIA C.E. GRIS /MD</t>
  </si>
  <si>
    <t>CHAMARRA VICTORIA C.E. GRIS /LG</t>
  </si>
  <si>
    <t>CHAMARRA VICTORIA C.E. GRIS /XL</t>
  </si>
  <si>
    <t>4-645004</t>
  </si>
  <si>
    <t>CHAMARRA ATOMIC NEGRA /CH</t>
  </si>
  <si>
    <t>4-645005</t>
  </si>
  <si>
    <t>CHAMARRA ATOMIC NEGRA /M</t>
  </si>
  <si>
    <t>4-645006</t>
  </si>
  <si>
    <t>CHAMARRA ATOMIC NEGRA /L</t>
  </si>
  <si>
    <t>4-645007</t>
  </si>
  <si>
    <t>CHAMARRA ATOMIC NEGRA /XL</t>
  </si>
  <si>
    <t>4-645008</t>
  </si>
  <si>
    <t>CHAMARRA ATOMIC NEGRA /2XL</t>
  </si>
  <si>
    <t>4-645009</t>
  </si>
  <si>
    <t>CHAMARRA ATOMIC NEGRA /3XL</t>
  </si>
  <si>
    <t>659-1001</t>
  </si>
  <si>
    <t>659-1002</t>
  </si>
  <si>
    <t>659-1005</t>
  </si>
  <si>
    <t>PROTECCION CODO/RODILLA</t>
  </si>
  <si>
    <t>659-1006</t>
  </si>
  <si>
    <t>GUANTE GAS TOWN NEGRO /S</t>
  </si>
  <si>
    <t>GUANTE LADIES TRANS CANADA ROSA /L</t>
  </si>
  <si>
    <t>CHAMARRA VELOCITY MESH NEGRA XL</t>
  </si>
  <si>
    <t>5-726454</t>
  </si>
  <si>
    <t>5-726455</t>
  </si>
  <si>
    <t>5-726456</t>
  </si>
  <si>
    <t>5-726457</t>
  </si>
  <si>
    <t>5-726458</t>
  </si>
  <si>
    <t>5-726484</t>
  </si>
  <si>
    <t>5-726485</t>
  </si>
  <si>
    <t>5-726486</t>
  </si>
  <si>
    <t>5-726487</t>
  </si>
  <si>
    <t>5-726488</t>
  </si>
  <si>
    <t>5-726494</t>
  </si>
  <si>
    <t>5-726495</t>
  </si>
  <si>
    <t>5-726496</t>
  </si>
  <si>
    <t>5-726497</t>
  </si>
  <si>
    <t>5-726498</t>
  </si>
  <si>
    <t>CANTIDADES</t>
  </si>
  <si>
    <t>4-0000004</t>
  </si>
  <si>
    <t>4-000004</t>
  </si>
  <si>
    <t>CHAMARRA VELOCITY MESH NEGRA MD</t>
  </si>
  <si>
    <t>CHAMARRA VELOCITY MESH NEON MD</t>
  </si>
  <si>
    <t>CHAMARRA VELOCITY MESH NEON LG</t>
  </si>
  <si>
    <t>CHAMARRA VELOCITY MESH NEON XL</t>
  </si>
  <si>
    <t>RKT 6/24 BASE GO PRO</t>
  </si>
  <si>
    <t>RKT 8 M/C  MICA TRANSPARENTE</t>
  </si>
  <si>
    <t>FORRO INTERIOR RKT 8 / CH</t>
  </si>
  <si>
    <t>FORRO INTERIOR RKT 8 / M</t>
  </si>
  <si>
    <t>FORRO INTERIOR RKT 8 / L</t>
  </si>
  <si>
    <t>FORRO INTERIOR RKT 8 / XL</t>
  </si>
  <si>
    <t>FORRO INTERIOR RKT 8 / 2XL</t>
  </si>
  <si>
    <t>RKT 15 VISOR INTERNO POLARIZADO</t>
  </si>
  <si>
    <t xml:space="preserve">RKT 15 M/C MICA TRANSPARENTE </t>
  </si>
  <si>
    <t>RKT 15 M/C MICA POLARIZADA</t>
  </si>
  <si>
    <t>FORRO INTERIOR RKT 15 / CH</t>
  </si>
  <si>
    <t>FORRO INTERIOR RKT 15 / M</t>
  </si>
  <si>
    <t>FORRO INTERIOR RKT 15 / L</t>
  </si>
  <si>
    <t>FORRO INTERIOR RKT 15 / XL</t>
  </si>
  <si>
    <t>FORRO INTERIOR RKT 15 / 2XL</t>
  </si>
  <si>
    <t>RKT 20 VISOR INTERNO POLARIZADA</t>
  </si>
  <si>
    <t xml:space="preserve">RKT 20 M/C MICA TRANSPARENTE </t>
  </si>
  <si>
    <t>RKT 20 M/C MICA POLARIZADA</t>
  </si>
  <si>
    <t>FORRO INTERIOR RKT 20 / CH</t>
  </si>
  <si>
    <t>FORRO INTERIOR RKT 20 / M</t>
  </si>
  <si>
    <t>FORRO INTERIOR RKT 20 / L</t>
  </si>
  <si>
    <t>FORRO INTERIOR RKT 20 / XL</t>
  </si>
  <si>
    <t>FORRO INTERIOR RKT 20 / 2XL</t>
  </si>
  <si>
    <t>RKT 26 M/C MICA IRIDIUM ESPEJO</t>
  </si>
  <si>
    <t>VISOR INTERNO RKT 26 POLARIZADO</t>
  </si>
  <si>
    <t xml:space="preserve">RKT 26 M/C MICA TRANSPARENTE </t>
  </si>
  <si>
    <t>RKT 26 M/C MICA POLARIZADA</t>
  </si>
  <si>
    <t>VARIOS</t>
  </si>
  <si>
    <t>RKT18 ALMOHADILLAS INTERIORES LATERALES XCH</t>
  </si>
  <si>
    <t>RKT18 ALMOHADILLAS INTERIORES LATERALES CH</t>
  </si>
  <si>
    <t>RKT18 ALMOHADILLAS INTERIORES LATERALES M</t>
  </si>
  <si>
    <t>RKT18 ALMOHADILLAS INTERIORES LATERALES G</t>
  </si>
  <si>
    <t>RKT18 ALMOHADILLAS INTERIORES LATERALES XG</t>
  </si>
  <si>
    <t>RKT18 ALMOHADILLAS INTERIORES LATERALES 2XG</t>
  </si>
  <si>
    <t>RKT18 MICA POLARIZADA</t>
  </si>
  <si>
    <t>RKT25 MICA POLARIZADA</t>
  </si>
  <si>
    <t>RKT25 VISOR INTERNO POLARIZADA</t>
  </si>
  <si>
    <t>25-790001</t>
  </si>
  <si>
    <t xml:space="preserve">RKT 20 PROTECTOR DE BARBILLA </t>
  </si>
  <si>
    <t>MECANISMO RKT 26</t>
  </si>
  <si>
    <t>RKT 22 TORNILLOS DE VISERA</t>
  </si>
  <si>
    <t>RKT 26 CORTINA DE BARBILLA</t>
  </si>
  <si>
    <t xml:space="preserve">VISERA RKT 22 NEGRO MATE </t>
  </si>
  <si>
    <t>1200-1050</t>
  </si>
  <si>
    <t>GUANTE SUPER MOTO 1.0 NEON M</t>
  </si>
  <si>
    <t>4-643200</t>
  </si>
  <si>
    <t>PANTALON WHISTLER NEGRO 30/30</t>
  </si>
  <si>
    <t>RKT 20 PROTECTOR DE NARIZ</t>
  </si>
  <si>
    <t>GUANTE LADIES VELOCITY 2.0 ROSA /XL</t>
  </si>
  <si>
    <t>Total Atomic</t>
  </si>
  <si>
    <t>GUANTE TRANS CANADA NEGRO XXL</t>
  </si>
  <si>
    <t>CASCO RKT 26 SOLAR FLARE BLACK/RED SM</t>
  </si>
  <si>
    <t>CASCO RKT 26 SOLAR FLARE BLACK/RED MD</t>
  </si>
  <si>
    <t>CASCO RKT 26 SOLAR FLARE BLACK/RED LG</t>
  </si>
  <si>
    <t>CASCO RKT 26 SOLAR FLARE BLACK/RED XL</t>
  </si>
  <si>
    <t>CASCO RKT 26 SOLAR FLARE BLACK/RED 2XL</t>
  </si>
  <si>
    <t xml:space="preserve">CHAMARRA WHISTLER 2.0 </t>
  </si>
  <si>
    <t>SPRING COLLECTION 2022</t>
  </si>
  <si>
    <t>Precio Distribuidor con IVA</t>
  </si>
  <si>
    <t>4-648104</t>
  </si>
  <si>
    <t>4-648105</t>
  </si>
  <si>
    <t>4-648106</t>
  </si>
  <si>
    <t>4-648107</t>
  </si>
  <si>
    <t>4-648108</t>
  </si>
  <si>
    <t>4-648194</t>
  </si>
  <si>
    <t>Arena</t>
  </si>
  <si>
    <t>4-648195</t>
  </si>
  <si>
    <t>4-648196</t>
  </si>
  <si>
    <t>4-648197</t>
  </si>
  <si>
    <t>4-648198</t>
  </si>
  <si>
    <t>Total WHISTLER 2.0</t>
  </si>
  <si>
    <t>CHAMARRA TRANSCANADA 3.0</t>
  </si>
  <si>
    <t>4-648004</t>
  </si>
  <si>
    <t>4-648005</t>
  </si>
  <si>
    <t>4-648006</t>
  </si>
  <si>
    <t>4-648007</t>
  </si>
  <si>
    <t>4-648008</t>
  </si>
  <si>
    <t>4-648014</t>
  </si>
  <si>
    <t>4-648015</t>
  </si>
  <si>
    <t>4-648016</t>
  </si>
  <si>
    <t>4-648017</t>
  </si>
  <si>
    <t>4-648018</t>
  </si>
  <si>
    <t>Total TRANSCANADA 3.0</t>
  </si>
  <si>
    <t>CHAMARRA ATOMIC 2.0</t>
  </si>
  <si>
    <t>4-648204</t>
  </si>
  <si>
    <t>4-648205</t>
  </si>
  <si>
    <t>4-648206</t>
  </si>
  <si>
    <t>4-648207</t>
  </si>
  <si>
    <t>4-648208</t>
  </si>
  <si>
    <t>4-648214</t>
  </si>
  <si>
    <t>4-648215</t>
  </si>
  <si>
    <t>4-648216</t>
  </si>
  <si>
    <t>4-648217</t>
  </si>
  <si>
    <t>4-648218</t>
  </si>
  <si>
    <t>4-648284</t>
  </si>
  <si>
    <t>Neón</t>
  </si>
  <si>
    <t>4-648285</t>
  </si>
  <si>
    <t>4-648286</t>
  </si>
  <si>
    <t>4-648287</t>
  </si>
  <si>
    <t>4-648288</t>
  </si>
  <si>
    <t>Total ATOMIC 2.0</t>
  </si>
  <si>
    <t>SUDADERA C.E. HARDCORE CANADIAN</t>
  </si>
  <si>
    <t>4-648384</t>
  </si>
  <si>
    <t>4-648385</t>
  </si>
  <si>
    <t>4-648386</t>
  </si>
  <si>
    <t>4-648387</t>
  </si>
  <si>
    <t>4-648388</t>
  </si>
  <si>
    <t>Total HARDCORE CANADIAN HOODY C.E.</t>
  </si>
  <si>
    <t xml:space="preserve">CHAMARRA PACIFICA 2.0 </t>
  </si>
  <si>
    <t>4-648303</t>
  </si>
  <si>
    <t>4-648304</t>
  </si>
  <si>
    <t>4-648305</t>
  </si>
  <si>
    <t>4-648306</t>
  </si>
  <si>
    <t>4-648307</t>
  </si>
  <si>
    <t>Total PACIFICA 2.0</t>
  </si>
  <si>
    <t>SUDADERA C.E. HEARTBREAKER</t>
  </si>
  <si>
    <t>4-648583</t>
  </si>
  <si>
    <t>4-648584</t>
  </si>
  <si>
    <t>4-648585</t>
  </si>
  <si>
    <t>4-648586</t>
  </si>
  <si>
    <t>4-648587</t>
  </si>
  <si>
    <t xml:space="preserve">PANTALÓN PACIFICA 2.0 </t>
  </si>
  <si>
    <t>4-648520</t>
  </si>
  <si>
    <t>4-648521</t>
  </si>
  <si>
    <t>4-648522</t>
  </si>
  <si>
    <t>4-648523</t>
  </si>
  <si>
    <t>4-648524</t>
  </si>
  <si>
    <t>PANTALÓN WHISTLER 2.0</t>
  </si>
  <si>
    <t>4-648500</t>
  </si>
  <si>
    <t>4-648501</t>
  </si>
  <si>
    <t>4-648502</t>
  </si>
  <si>
    <t>4-648503</t>
  </si>
  <si>
    <t>4-648504</t>
  </si>
  <si>
    <t>4-648508</t>
  </si>
  <si>
    <t>4-648509</t>
  </si>
  <si>
    <t>4-648510</t>
  </si>
  <si>
    <t>4-648511</t>
  </si>
  <si>
    <t>4-648512</t>
  </si>
  <si>
    <t>4-648003</t>
  </si>
  <si>
    <t>CHAMARRA TRANSCANADA 3.0 BLK XS</t>
  </si>
  <si>
    <t>CHAMARRA TRANSCANADA 3.0 BLK/S</t>
  </si>
  <si>
    <t>CHAMARRA TRANSCANADA 3.0 BLK/M</t>
  </si>
  <si>
    <t>CHAMARRA TRANSCANADA 3.0 BLK/L</t>
  </si>
  <si>
    <t>CHAMARRA TRANSCANADA 3.0 BLK/XL</t>
  </si>
  <si>
    <t>CHAMARRA TRANSCANADA 3.0 BLK/XXL</t>
  </si>
  <si>
    <t>4-648013</t>
  </si>
  <si>
    <t>CHAMARRA TRANSCANADA 3.0 BLK/RED /XS</t>
  </si>
  <si>
    <t>CHAMARRA TRANSCANADA 3.0 BLK/RED /S</t>
  </si>
  <si>
    <t>CHAMARRA TRANSCANADA 3.0 BLK/RED /M</t>
  </si>
  <si>
    <t>CHAMARRA TRANSCANADA 3.0 BLK/RED /L</t>
  </si>
  <si>
    <t>CHAMARRA TRANSCANADA 3.0 BLK/RED /XL</t>
  </si>
  <si>
    <t>CHAMARRA TRANSCANADA 3.0 BLK/RED /XXL</t>
  </si>
  <si>
    <t>CHAMARRA WHISTLER 2.0 BLK/ S</t>
  </si>
  <si>
    <t>CHAMARRA WHISTLER 2.0 BLK/ L</t>
  </si>
  <si>
    <t>CHAMARRA WHISTLER 2.0 BLK/ XL</t>
  </si>
  <si>
    <t>CHAMARRA WHISTLER 2.0 BLK /XXL</t>
  </si>
  <si>
    <t>CHAMARRA WHISTLER 2.0 BLK/SAND /S</t>
  </si>
  <si>
    <t>CHAMARRA WHISTLER 2.0 BLK/SAND /MD</t>
  </si>
  <si>
    <t>CHAMARRA WHISTLER 2.0 BLK/SAND /L</t>
  </si>
  <si>
    <t>CHAMARRA WHISTLER 2.0 BLK/SAND /XL</t>
  </si>
  <si>
    <t>CHAMARRA WHISTLER 2.0 BLK/SAND /XXL</t>
  </si>
  <si>
    <t>CHAMARRA ATOMIC 2.0 BLACK/S</t>
  </si>
  <si>
    <t>CHAMARRA ATOMIC 2.0 BLACK M</t>
  </si>
  <si>
    <t>CHAMARRA ATOMIC 2.0 BLACK/ L</t>
  </si>
  <si>
    <t>CHAMARRA ATOMIC 2.0 BLACK/XL</t>
  </si>
  <si>
    <t>CHAMARRA ATOMIC 2.0 BLACK/ XXL</t>
  </si>
  <si>
    <t>4-648209</t>
  </si>
  <si>
    <t>CHAMARRA ATOMIC 2.0 BLK XXXL</t>
  </si>
  <si>
    <t>CHAMARRA ATOMIC 2.0 BLK/RED /S</t>
  </si>
  <si>
    <t>CHAMARRA ATOMIC 2.0 BLK/RED / MD</t>
  </si>
  <si>
    <t>CHAMARRA ATOMIC 2.0 BLK/RED / L</t>
  </si>
  <si>
    <t>CHAMARRA ATOMIC 2.0 BLK/RED / XL</t>
  </si>
  <si>
    <t>CHAMARRA ATOMIC 2.0 BLK/RED / XXL</t>
  </si>
  <si>
    <t>CHAMARRA ATOMIC 2.0 HIVIS/BLK / S</t>
  </si>
  <si>
    <t>CHAMARRA ATOMIC 2.0 HIVIS/BLK / MD</t>
  </si>
  <si>
    <t>CHAMARRA  ATOMIC 2.0 HIVIS/BLK / L</t>
  </si>
  <si>
    <t>CHAMARRA ATOMIC 2.0 HIVIS/BLK / XL</t>
  </si>
  <si>
    <t>CHAMARRA ATOMIC 2.0 HIVIS/BLK / XXL</t>
  </si>
  <si>
    <t>CHAMARRA PACIFICA 2.0 BLK/ XS</t>
  </si>
  <si>
    <t>CHAMARRA PACIFICA 2.0 BLK/ S</t>
  </si>
  <si>
    <t>CHAMARRA PACIFICA 2.0 BLK/ M</t>
  </si>
  <si>
    <t>CHAMARRA PACIFICA 2.0 BLK/ L</t>
  </si>
  <si>
    <t>CHAMARRA PACIFICA 2.0 BLK/ XL</t>
  </si>
  <si>
    <t>SUDADERA C.E. HARDCORE CANADIAN/S</t>
  </si>
  <si>
    <t>SUDADERA C.E. HARDCORE CANADIAN/M</t>
  </si>
  <si>
    <t>SUDADERA C.E. HARDCORE CANADIAN/L</t>
  </si>
  <si>
    <t>SUDADERA C.E. HARDCORE CANADIAN/XL</t>
  </si>
  <si>
    <t>SUDADERA C.E. HARDCORE CANADIAN/XXL</t>
  </si>
  <si>
    <t>PANTALON WHISTLER 2.0 BLK /S</t>
  </si>
  <si>
    <t>PANTALON WHISTLER 2.0 BLK /MD</t>
  </si>
  <si>
    <t>PANTALON WHISTLER 2.0 BLK/ L</t>
  </si>
  <si>
    <t>PANTALON WHISTLER 2.0 BLK/ XL</t>
  </si>
  <si>
    <t>PANTALON LARGO WHISTLER 2.0 BLK/ S</t>
  </si>
  <si>
    <t>PANTALON LARGO WHISTLER 2.0 BLK/ M</t>
  </si>
  <si>
    <t>PANTALON LARGO WHISTLER 2.0 BLK/ L</t>
  </si>
  <si>
    <t>PANTALON LARGO WHISTLER 2.0 BLK/ XL</t>
  </si>
  <si>
    <t>PANTALON LARGO WHISTLER 2.0 BLK/XXL</t>
  </si>
  <si>
    <t>PANTALON PACIFICA 2.0 BLK/ XS</t>
  </si>
  <si>
    <t>PANTALON PACIFICA 2.0 BLK/ S</t>
  </si>
  <si>
    <t>PANTALON PACIFICA 2.0 BLK/ MD</t>
  </si>
  <si>
    <t>PANTALON PACIFICA 2.0 BLK/ L</t>
  </si>
  <si>
    <t>SUDADERA C.E. HEARTBREAKER BLK/XS</t>
  </si>
  <si>
    <t>SUDADERA C.E. HEARTBREAKER BLK/S</t>
  </si>
  <si>
    <t>SUDADERA C.E. HEARTBREAKER BLK/M</t>
  </si>
  <si>
    <t>SUDADERA C.E. HEARTBREAKER BLK/L</t>
  </si>
  <si>
    <t>SUDADERA C.E. HEARTBREAKER BLK/XL</t>
  </si>
  <si>
    <t>Total HEARTBREAKER</t>
  </si>
  <si>
    <t>30/34</t>
  </si>
  <si>
    <t>Precio Público IVA</t>
  </si>
  <si>
    <t>Chamarras de Hombre 2022</t>
  </si>
  <si>
    <t>Chamarras de Mujer 2022</t>
  </si>
  <si>
    <t>Cascos 2022</t>
  </si>
  <si>
    <t>Botas 2022</t>
  </si>
  <si>
    <t>BOTAS DAMAS 2022</t>
  </si>
  <si>
    <t>GLORIUS AND FREE</t>
  </si>
  <si>
    <t>CHAMARRA WHISTLER 2.0 BLK/ MD</t>
  </si>
  <si>
    <t>GUANTE RESISTOR NEGRO /S</t>
  </si>
  <si>
    <t>4-340004</t>
  </si>
  <si>
    <t>GUANTE BLASTER SR NEGRO /S</t>
  </si>
  <si>
    <t>4-340005</t>
  </si>
  <si>
    <t>GUANTE BLASTER SR NEGRO /M</t>
  </si>
  <si>
    <t>4-340006</t>
  </si>
  <si>
    <t>GUANTE BLASTER SR NEGRO /L</t>
  </si>
  <si>
    <t>4-340007</t>
  </si>
  <si>
    <t>GUANTE BLASTER SR NEGRO /XL</t>
  </si>
  <si>
    <t>4-340008</t>
  </si>
  <si>
    <t>GUANTE BLASTER SR NEGRO /XXL</t>
  </si>
  <si>
    <t>GUANTE LADIES TRANS CANADA NEGRO /XS</t>
  </si>
  <si>
    <t>GUANTE LADIES TRANS CANADA NEGRO /S</t>
  </si>
  <si>
    <t>GUANTE LADIES TRANS CANADA NEGRO /M</t>
  </si>
  <si>
    <t>GUANTE LADIES TRANS CANADA NEGRO /L</t>
  </si>
  <si>
    <t>GUANTE TRANS CANADA NEON LG</t>
  </si>
  <si>
    <t>GUANTE LADIES TRANS CANADA ROSA /XS</t>
  </si>
  <si>
    <t>GUANTE LADIES TRANS CANADA ROSA /S</t>
  </si>
  <si>
    <t>GUANTE LADIES TRANS CANADA ROSA /M</t>
  </si>
  <si>
    <t>GUANTE LADIES TRANS CANADA ROSA /XL</t>
  </si>
  <si>
    <t>4-340904</t>
  </si>
  <si>
    <t>GUANTE WHISTLER NEGRO /S</t>
  </si>
  <si>
    <t>4-340905</t>
  </si>
  <si>
    <t>GUANTE WHISTLER NEGRO /M</t>
  </si>
  <si>
    <t>4-340906</t>
  </si>
  <si>
    <t>GUANTE WHISTLER NEGRO /L</t>
  </si>
  <si>
    <t>4-340907</t>
  </si>
  <si>
    <t>GUANTE WHISTLER NEGRO /XL</t>
  </si>
  <si>
    <t>4-340908</t>
  </si>
  <si>
    <t>GUANTE WHISTLER NEGRO /XXL</t>
  </si>
  <si>
    <t>4-340913</t>
  </si>
  <si>
    <t>GUANTE LADIES PACIFICA NEGRO /XS</t>
  </si>
  <si>
    <t>4-340914</t>
  </si>
  <si>
    <t>GUANTE LADIES PACIFICA NEGRO /S</t>
  </si>
  <si>
    <t>4-340915</t>
  </si>
  <si>
    <t>GUANTE LADIES PACIFICA NEGRO /M</t>
  </si>
  <si>
    <t>4-340916</t>
  </si>
  <si>
    <t>GUANTE LADIES PACIFICA NEGRO /L</t>
  </si>
  <si>
    <t>4-340917</t>
  </si>
  <si>
    <t>GUANTE LADIES PACIFICA NEGRO /XL</t>
  </si>
  <si>
    <t>GUANTE SPEEDMASTER AIR SHORT ROJO /M</t>
  </si>
  <si>
    <t>GUANTE SPEEDMASTER AIR SHORT ROJO /L</t>
  </si>
  <si>
    <t>GUANTES LADIES PACIFICA</t>
  </si>
  <si>
    <t xml:space="preserve">TOTAL PACIFICA </t>
  </si>
  <si>
    <t xml:space="preserve">GUANTE WHISTLER </t>
  </si>
  <si>
    <t>TOTAL WHISTLER</t>
  </si>
  <si>
    <t>Precio Oficial</t>
  </si>
  <si>
    <t>Precio Especial</t>
  </si>
  <si>
    <t xml:space="preserve">CHAMARRA ATOMIC 1 </t>
  </si>
  <si>
    <t>Precio Distribuidor CON IVA</t>
  </si>
  <si>
    <t>4-616203</t>
  </si>
  <si>
    <t>CAMISA SPEED SOCIETY CAMO WMNS /XS</t>
  </si>
  <si>
    <t>4-616204</t>
  </si>
  <si>
    <t>CAMISA SPEED SOCIETY CAMO WMNS /S</t>
  </si>
  <si>
    <t>4-616205</t>
  </si>
  <si>
    <t>CAMISA SPEED SOCIETY CAMO WMNS /M</t>
  </si>
  <si>
    <t>4-616206</t>
  </si>
  <si>
    <t>CAMISA SPEED SOCIETY CAMO WMNS /L</t>
  </si>
  <si>
    <t>4-616207</t>
  </si>
  <si>
    <t>CAMISA SPEED SOCIETY CAMO WMNS /XL</t>
  </si>
  <si>
    <t>4-312564</t>
  </si>
  <si>
    <t>GUANTE SS CALL TO ARMS BLACK /SM</t>
  </si>
  <si>
    <t>4-312565</t>
  </si>
  <si>
    <t>GUANTE SS CALL TO ARMS BLACK /MD</t>
  </si>
  <si>
    <t>4-312566</t>
  </si>
  <si>
    <t>GUANTE SS CALL TO ARMS BLACK /LG</t>
  </si>
  <si>
    <t>4-312567</t>
  </si>
  <si>
    <t>GUANTE SS CALL TO ARMS BLACK /XL</t>
  </si>
  <si>
    <t>4-312568</t>
  </si>
  <si>
    <t>GUANTE SS CALL TO ARMS BLACK /2XL</t>
  </si>
  <si>
    <t>4-312584</t>
  </si>
  <si>
    <t>GUANTE SS CALL TO ARMS BROWN /SM</t>
  </si>
  <si>
    <t>4-312585</t>
  </si>
  <si>
    <t>GUANTE SS CALL TO ARMS BROWN /MD</t>
  </si>
  <si>
    <t>4-312586</t>
  </si>
  <si>
    <t>GUANTE SS CALL TO ARMS BROWN /LG</t>
  </si>
  <si>
    <t>4-312587</t>
  </si>
  <si>
    <t>GUANTE SS CALL TO ARMS BROWN /XL</t>
  </si>
  <si>
    <t>4-312588</t>
  </si>
  <si>
    <t>GUANTE SS CALL TO ARMS BROWN /2XL</t>
  </si>
  <si>
    <t>4-615205</t>
  </si>
  <si>
    <t>CAMISA TRUE GRIT MOTO BLK/GRY /M</t>
  </si>
  <si>
    <t>4-615206</t>
  </si>
  <si>
    <t>CAMISA TRUE GRIT MOTO BLK/GRY /L</t>
  </si>
  <si>
    <t>4-615207</t>
  </si>
  <si>
    <t>CAMISA TRUE GRIT MOTO BLK/GRY /XL</t>
  </si>
  <si>
    <t>4-790002</t>
  </si>
  <si>
    <t>MICA SS RKT 7/12 POLARIZADA</t>
  </si>
  <si>
    <t>LIGHTSPEED TEX JKT HI VIZ XL</t>
  </si>
  <si>
    <t>LIGHTSPEED TEX JKT HI VIZ 2XL</t>
  </si>
  <si>
    <t>CASCO SS1310 BLACK HEART BLK/GRY /XL</t>
  </si>
  <si>
    <t>87-4978</t>
  </si>
  <si>
    <t>MICA SS 1600 POLARIZADA</t>
  </si>
  <si>
    <t>SMOKIN ACES SHIRT BLK/GRY WXS</t>
  </si>
  <si>
    <t>CRIT MASS MOTO JERSEY BLK LG</t>
  </si>
  <si>
    <t>CRIT MASS MOTO JERSEY BLK XL</t>
  </si>
  <si>
    <t>CRIT MASS MOTO JERSEY BLK 2XL</t>
  </si>
  <si>
    <t>CRIT MASS MOTO JERSEY RED MD</t>
  </si>
  <si>
    <t>CRIT MASS MOTO JERSEY RED LG</t>
  </si>
  <si>
    <t>CRIT MASS MOTO JERSEY RED XL</t>
  </si>
  <si>
    <t>CRIT MASS MOTO JERSEY CAMO MD</t>
  </si>
  <si>
    <t>CRIT MASS MOTO JERSEY CAMO LG</t>
  </si>
  <si>
    <t>CRIT MASS MOTO JERSEY CAMO XL</t>
  </si>
  <si>
    <t>CASCO SS1600 CRIT MASS BLUE/YELLOW /MD</t>
  </si>
  <si>
    <t>CASCO SS1600 CRIT MASS BLUE/YELLOW /LG</t>
  </si>
  <si>
    <t>CASCO SS1600 CRIT MASS RED/WITH /SM</t>
  </si>
  <si>
    <t>CASCO SS1600 CRIT MASS RED/WITH /MD</t>
  </si>
  <si>
    <t>CASCO SS1600 CRIT MASS RED/WITH /LG</t>
  </si>
  <si>
    <t>CASCO SS1600 CRIT MASS RED/WITH /XL</t>
  </si>
  <si>
    <t>CASCO SS1600 CRIT MASS RED/WITH /2XL</t>
  </si>
  <si>
    <t>CASCO SS1600 CRIT MASS HIVIS/GREY /LG</t>
  </si>
  <si>
    <t>CASCO SS1600 CRIT MASS HIVIS/GREY /XL</t>
  </si>
  <si>
    <t>CASCO SS1600 CRIT MASS HIVIS/GREY /2XL</t>
  </si>
  <si>
    <t>CASCO SS1600 CRIT MASS SND/CHAR /SM</t>
  </si>
  <si>
    <t>CASCO SS1600 CRIT MASS SND/CHAR /MD</t>
  </si>
  <si>
    <t>CASCO SS1600 CRIT MASS SND/CHAR /LG</t>
  </si>
  <si>
    <t>CASCO SS1600 CRIT MASS SND/CHAR /XL</t>
  </si>
  <si>
    <t>CASCO SS1310 BIKES BLOOD GREEN/BLK /SM</t>
  </si>
  <si>
    <t>CASCO SS700 HELLS BELLES WHT/RED /WLG</t>
  </si>
  <si>
    <t>CASCO SS1310 SPELL BOUND WHT/BLK /MD</t>
  </si>
  <si>
    <t>CASCO SS1310 SPELL BOUND WHT/BLK /LG</t>
  </si>
  <si>
    <t>CASCO SS1310 SPELL BOUND WHT/BLK /XL</t>
  </si>
  <si>
    <t>CASCO SS1310 SPELL BOUND WHT/BLK /2XL</t>
  </si>
  <si>
    <t>CASCO SS1310 SPELL BOUND RED/BLK /SM</t>
  </si>
  <si>
    <t>CASCO SS1310 SPELL BOUND RED/BLK /MD</t>
  </si>
  <si>
    <t>CASCO SS1310 SPELL BOUND RED/BLK /LG</t>
  </si>
  <si>
    <t>CASCO SS1310 SPELL BOUND RED/BLK /XL</t>
  </si>
  <si>
    <t>CASCO SS1310 SPELL BOUND RED/BLK /2XL</t>
  </si>
  <si>
    <t>CASCO SS1310 SPELL BOUND PUR/BLK /LG</t>
  </si>
  <si>
    <t>CASCO SS1310 SPELL BOUND PUR/BLK /XL</t>
  </si>
  <si>
    <t>CASCO SS1310 SPELL BOUND PUR/BLK /2XL</t>
  </si>
  <si>
    <t>CASCO SS1310 SPELL BOUND GLD/BLK /MD</t>
  </si>
  <si>
    <t>CASCO SS1310 SPELL BOUND GLD/BLK /LG</t>
  </si>
  <si>
    <t>CASCO SS1310 SPELL BOUND GLD/BLK /XL</t>
  </si>
  <si>
    <t>CASCO SS1310 SPELL BOUND GLD/BLK /2XL</t>
  </si>
  <si>
    <t>HELLS BELLE VEST BLK W4XL</t>
  </si>
  <si>
    <t>GROUND &amp; POUND JKT BLK MD</t>
  </si>
  <si>
    <t>GROUND &amp; POUND JKT BLK LG</t>
  </si>
  <si>
    <t>GLORY DAZE DENIM VEST BLK W3XL</t>
  </si>
  <si>
    <t>GLORY DAZE DENIM VEST BLK W4XL</t>
  </si>
  <si>
    <t>GLORY DAZE DENIM VEST BLU WSM</t>
  </si>
  <si>
    <t>GLORY DAZE DENIM VEST BLU WMD</t>
  </si>
  <si>
    <t>GLORY DAZE DENIM VEST BLU WLG</t>
  </si>
  <si>
    <t>GLORY DAZE DENIM VEST BLU WXL</t>
  </si>
  <si>
    <t>GLORY DAZE DENIM VEST BLU W2XL</t>
  </si>
  <si>
    <t>GLORY DAZE DENIM VEST BLU W3XL</t>
  </si>
  <si>
    <t>GLORY DAZE DENIM VEST BLU W4XL</t>
  </si>
  <si>
    <t>X MY HEART MOTO SHIRT GRY WXL</t>
  </si>
  <si>
    <t>X MY HEART MOTO SHIRT TEAL WSM</t>
  </si>
  <si>
    <t>X MY HEART MOTO SHIRT TEAL WMD</t>
  </si>
  <si>
    <t>X MY HEART MOTO SHIRT TEAL WLG</t>
  </si>
  <si>
    <t>X MY HEART MOTO SHIRT TEAL WXL</t>
  </si>
  <si>
    <t>X MY HEART MOTO SHRT TEAL W2XL</t>
  </si>
  <si>
    <t>X MY HEART MOTO SHRT TEAL W3XL</t>
  </si>
  <si>
    <t>X MY HEART MOTO SHRT TEAL W4XL</t>
  </si>
  <si>
    <t>X MY HEART MOTO SHIRT PUR WSM</t>
  </si>
  <si>
    <t>X MY HEART MOTO SHIRT PUR WMD</t>
  </si>
  <si>
    <t>X MY HEART MOTO SHIRT PUR WLG</t>
  </si>
  <si>
    <t>X MY HEART MOTO SHIRT PUR WXL</t>
  </si>
  <si>
    <t>X MY HEART MOTO SHIRT PUR W2XL</t>
  </si>
  <si>
    <t>X MY HEART MOTO SHIRT PUR W3XL</t>
  </si>
  <si>
    <t>X MY HEART MOTO SHIRT PUR W4XL</t>
  </si>
  <si>
    <t>CASCO SS1600 STRGHT SAV GRN/ORG /SM</t>
  </si>
  <si>
    <t>CASCO SS1310 FAST FRWD HIVIS/BLK /MD</t>
  </si>
  <si>
    <t>CASCO SS1310 FAST FRWD HIVIS/BLK /LG</t>
  </si>
  <si>
    <t>CASCO SS1310 FAST FRWD HIVIS/BLK /XL</t>
  </si>
  <si>
    <t>CASCO SS1310 FAST FRWD HIVIS/BLK /2XL</t>
  </si>
  <si>
    <t>CASCO SS1310 FAST FRWD RED/BLK /SM</t>
  </si>
  <si>
    <t>CASCO SS1310 FAST FRWD RED/BLK /MD</t>
  </si>
  <si>
    <t>CASCO SS1310 FAST FRWD RED/BLK /LG</t>
  </si>
  <si>
    <t>CASCO SS1310 FAST FRWD RED/BLK /XL</t>
  </si>
  <si>
    <t>CASCO SS1310 FAST FRWD RED/BLK /2XL</t>
  </si>
  <si>
    <t>CASCO SS1600 CAT O HELL BLK/SIL /WXS</t>
  </si>
  <si>
    <t>CASCO SS1600 CAT O HELL BLK/SIL /WSM</t>
  </si>
  <si>
    <t>CASCO SS1600 CAT O HELL BLK/SIL /WMD</t>
  </si>
  <si>
    <t>CASCO SS1600 CAT O HELL RED/GLD /WXS</t>
  </si>
  <si>
    <t>CASCO SS1600 CAT O HELL RED/GLD /WSM</t>
  </si>
  <si>
    <t>CASCO SS1600 CAT O HELL RED/GLD /WMD</t>
  </si>
  <si>
    <t>CASCO SS1600 CAT O HELL RED/GLD /WLG</t>
  </si>
  <si>
    <t>7TH HEAVN LEATHER JKT BLK WLG</t>
  </si>
  <si>
    <t>7TH HEAVN LEATHER JKT BLK W3XL</t>
  </si>
  <si>
    <t>SPELL BOUND JKT PNK/BLK WSM</t>
  </si>
  <si>
    <t>SPELL BOUND JKT PNK/BLK WMD</t>
  </si>
  <si>
    <t>SPELL BOUND JKT PNK/BLK WLG</t>
  </si>
  <si>
    <t>SPELL BOUND JKT PNK/BLK WXL</t>
  </si>
  <si>
    <t>SPELL BOUND JKT PNK/BLK W2XL</t>
  </si>
  <si>
    <t>SPELL BOUND JKT PNK/BLK W3XL</t>
  </si>
  <si>
    <t>CASCO SS1600 SURE SHOT BLK/GRY /SM</t>
  </si>
  <si>
    <t>CASCO SS1600 SURE SHOT BLK/GRY /MD</t>
  </si>
  <si>
    <t>CASCO SS1600 SURE SHOT BLK/GRY /LG</t>
  </si>
  <si>
    <t>CASCO SS1600 SURE SHOT BLK/GRY /XL</t>
  </si>
  <si>
    <t>CASCO SS1600 SURE SHOT BLK/GRY /2XL</t>
  </si>
  <si>
    <t>CASCO SS1600 SURE SHOT RED/BLK /MD</t>
  </si>
  <si>
    <t>CASCO SS1600 SURE SHOT RED/BLK /LG</t>
  </si>
  <si>
    <t>CASCO SS1600 SURE SHOT GRN/BLK /SM</t>
  </si>
  <si>
    <t>CASCO SS1600 SURE SHOT GRN/BLK /MD</t>
  </si>
  <si>
    <t>CASCO SS1600 SURE SHOT GRN/BLK /LG</t>
  </si>
  <si>
    <t>CASCO SS1600 SURE SHOT GRN/BLK /XL</t>
  </si>
  <si>
    <t>CASCO SS1600 SURE SHOT BLUE/BLK /SM</t>
  </si>
  <si>
    <t>CASCO SS1600 SURE SHOT BLUE/BLK /MD</t>
  </si>
  <si>
    <t>CASCO SS1600 SURE SHOT BLUE/BLK /LG</t>
  </si>
  <si>
    <t>CASCO SS1600 SURE SHOT BLUE/BLK /XL</t>
  </si>
  <si>
    <t>CASCO SS1600 SURE SHOT BLUE/BLK /2XL</t>
  </si>
  <si>
    <t>CASCO SS2400 TOUGH NAILS BLK/ORG /SM</t>
  </si>
  <si>
    <t>CASCO SS2400 TOUGH NAILS BLK/ORG /MD</t>
  </si>
  <si>
    <t>CASCO SS2400 TOUGH NAILS BLK/WHT /SM</t>
  </si>
  <si>
    <t>CASCO SS2400 TOUGH NAILS BLK/WHT /MD</t>
  </si>
  <si>
    <t>CASCO SS2400 SOLID SPEED BLACK /SM</t>
  </si>
  <si>
    <t>CHAMARRA SS FAME FORT BLACK /SM</t>
  </si>
  <si>
    <t>CHAMARRA SS FAME FORT BLACK /MD</t>
  </si>
  <si>
    <t>CHAMARRA SS FAME FORT BLACK /LG</t>
  </si>
  <si>
    <t>CHAMARRA SS FAME FORT BLACK /XL</t>
  </si>
  <si>
    <t>CHAMARRA SS FAME FORT BLACK /2XL</t>
  </si>
  <si>
    <t>CHAMARRA SS UNITED BY SPEED GRY /SM</t>
  </si>
  <si>
    <t>CHAMARRA SS UNITED BY SPEED GRY /MD</t>
  </si>
  <si>
    <t>CHAMARRA SS UNITED BY SPEED GRY /LG</t>
  </si>
  <si>
    <t>CHAMARRA SS UNITED BY SPEED GRY /XL</t>
  </si>
  <si>
    <t>CHAMARRA SS UNITED BY SPEED GRY /2XL</t>
  </si>
  <si>
    <t>BOTA SS CALL TO ARMS BLACK 41/8</t>
  </si>
  <si>
    <t>BOTA SS CALL TO ARMS BLACK 42/9</t>
  </si>
  <si>
    <t>BOTA SS CALL TO ARMS BLACK 43/10</t>
  </si>
  <si>
    <t>BOTA SS CALL TO ARMS BLACK 44/11</t>
  </si>
  <si>
    <t>BOTA SS CALL TO ARMS BLACK 45/12</t>
  </si>
  <si>
    <t>BOTA SS UNITED LEATHER BLACK/GUM 41/8</t>
  </si>
  <si>
    <t>BOTA SS UNITED LEATHER BLACK/GUM 44/11</t>
  </si>
  <si>
    <t>BOTA SS UNITED LEATHER BLACK/GUM 45/12</t>
  </si>
  <si>
    <t>SS0022</t>
  </si>
  <si>
    <t>HELLCAT JKT BLK/GRY/WHT WLG</t>
  </si>
  <si>
    <t>SS0023</t>
  </si>
  <si>
    <t>MINX JKT BLK WLG</t>
  </si>
  <si>
    <t>SS0029</t>
  </si>
  <si>
    <t>NOMAD VEST BLK LG</t>
  </si>
  <si>
    <t>SS0031</t>
  </si>
  <si>
    <t>RESISTANCE ARMRD HOODY CHR LG</t>
  </si>
  <si>
    <t>SS0036</t>
  </si>
  <si>
    <t>DUCHESS JKT BLK WLG</t>
  </si>
  <si>
    <t>SS0037</t>
  </si>
  <si>
    <t>ONYX VEST BLK WLG</t>
  </si>
  <si>
    <t>SS0076</t>
  </si>
  <si>
    <t>HELLCAT JKT BLK/GRY/WHT WMD</t>
  </si>
  <si>
    <t>SS0077</t>
  </si>
  <si>
    <t>MINX JKT BLK/OLV WMD</t>
  </si>
  <si>
    <t>SS0079</t>
  </si>
  <si>
    <t>ROVER DENIM VEST BLK LG</t>
  </si>
  <si>
    <t>SPEED &amp; STRENGTH 2022</t>
  </si>
  <si>
    <t>Camisa Speed Society C.E.</t>
  </si>
  <si>
    <t>BOTA WHISTLER TOURING NEGRA 44/11</t>
  </si>
  <si>
    <t>CASCO SS1310 BIKES BLOOD GREEN/BLK /MD</t>
  </si>
  <si>
    <t>5-726863</t>
  </si>
  <si>
    <t>5-726864</t>
  </si>
  <si>
    <t>5-726865</t>
  </si>
  <si>
    <t>5-726866</t>
  </si>
  <si>
    <t>5-726867</t>
  </si>
  <si>
    <t>5-726853</t>
  </si>
  <si>
    <t>5-726854</t>
  </si>
  <si>
    <t>5-726855</t>
  </si>
  <si>
    <t>5-726856</t>
  </si>
  <si>
    <t>5-726857</t>
  </si>
  <si>
    <t>5-726804</t>
  </si>
  <si>
    <t>5-726805</t>
  </si>
  <si>
    <t>5-726806</t>
  </si>
  <si>
    <t>5-726807</t>
  </si>
  <si>
    <t>5-726808</t>
  </si>
  <si>
    <t>5-726894</t>
  </si>
  <si>
    <t>5-726895</t>
  </si>
  <si>
    <t>5-726896</t>
  </si>
  <si>
    <t>5-726897</t>
  </si>
  <si>
    <t>5-726898</t>
  </si>
  <si>
    <t>5-726704</t>
  </si>
  <si>
    <t>5-726705</t>
  </si>
  <si>
    <t>5-726706</t>
  </si>
  <si>
    <t>5-726707</t>
  </si>
  <si>
    <t>5-726708</t>
  </si>
  <si>
    <t>5-726709</t>
  </si>
  <si>
    <t>572-2074</t>
  </si>
  <si>
    <t>572-2075</t>
  </si>
  <si>
    <t>572-2076</t>
  </si>
  <si>
    <t>572-2077</t>
  </si>
  <si>
    <t>572-2078</t>
  </si>
  <si>
    <t>5-726204</t>
  </si>
  <si>
    <t>5-726205</t>
  </si>
  <si>
    <t>5-726206</t>
  </si>
  <si>
    <t>5-726207</t>
  </si>
  <si>
    <t>5-726208</t>
  </si>
  <si>
    <t>5-726404</t>
  </si>
  <si>
    <t>CASCO ABATIBLE RKT 20S SOLID MATTE BLACK /SM</t>
  </si>
  <si>
    <t>5-726405</t>
  </si>
  <si>
    <t>CASCO ABATIBLE RKT 20S SOLID MATTE BLACK /MD</t>
  </si>
  <si>
    <t>5-726406</t>
  </si>
  <si>
    <t>CASCO ABATIBLE RKT 20S SOLID MATTE BLACK /LG</t>
  </si>
  <si>
    <t>5-726407</t>
  </si>
  <si>
    <t>CASCO ABATIBLE RKT 20S SOLID MATTE BLACK /XL</t>
  </si>
  <si>
    <t>5-726408</t>
  </si>
  <si>
    <t>CASCO ABATIBLE RKT 20S SOLID MATTE BLACK /2XL</t>
  </si>
  <si>
    <t>5-726409</t>
  </si>
  <si>
    <t>CASCO ABATIBLE RKT 20S SOLID MATTE BLACK /3XL</t>
  </si>
  <si>
    <t>5-726888</t>
  </si>
  <si>
    <t>IMPERMEABLE JR-20 RAIN SUIT NEGRO S</t>
  </si>
  <si>
    <t>IMPERMEABLE JR-20 RAIN SUIT NEGRO M</t>
  </si>
  <si>
    <t>IMPERMEABLE JR-20 RAIN SUIT NEGRO L</t>
  </si>
  <si>
    <t>IMPERMEABLE JR-20 RAIN SUIT NEGRO XL</t>
  </si>
  <si>
    <t>IMPERMEABLE JR-20 RAIN SUIT NEGRO 2XL</t>
  </si>
  <si>
    <t>IMPERMEABLE JR-10 RAIN SUIT NEGRO /S</t>
  </si>
  <si>
    <t>IMPERMEABLE JR-10 RAIN SUIT NEGRO /M</t>
  </si>
  <si>
    <t>IMPERMEABLE JR-10 RAIN SUIT NEGRO /L</t>
  </si>
  <si>
    <t>IMPERMEABLE JR-10 RAIN SUIT NEGRO /XL</t>
  </si>
  <si>
    <t>IMPERMEABLE JR-10 RAIN SUIT NEON /S</t>
  </si>
  <si>
    <t>IMPERMEABLE JR-10 RAIN SUIT NEON /M</t>
  </si>
  <si>
    <t>IMPERMEABLE JR-10 RAIN SUIT NEON /L</t>
  </si>
  <si>
    <t>IMPERMEABLE JR-10 RAIN SUIT NEON /XL</t>
  </si>
  <si>
    <t>IMPERMEABLE JR-10 RAIN SUIT NEON /XXL</t>
  </si>
  <si>
    <t>MAS DE 20</t>
  </si>
  <si>
    <t>PANTALON MISSION AZUL 36/32</t>
  </si>
  <si>
    <t>CASCO SS1310 QUICK DEAD BLK/GRY /MD</t>
  </si>
  <si>
    <t>GUANTE HIGHSIDE LEATHER ROJO /L</t>
  </si>
  <si>
    <t>5-726884</t>
  </si>
  <si>
    <t>1100-2005</t>
  </si>
  <si>
    <t>GUANTE CAFE RACER CAFE /XXL</t>
  </si>
  <si>
    <t>1200-1032</t>
  </si>
  <si>
    <t>GUANTE SUPER MOTO ROJO /M</t>
  </si>
  <si>
    <t>1200-1035</t>
  </si>
  <si>
    <t>GUANTE SUPER MOTO ROJO /XXL</t>
  </si>
  <si>
    <t>24-80433</t>
  </si>
  <si>
    <t>CHAMARRA REACTOR NEON /S</t>
  </si>
  <si>
    <t>24-80434</t>
  </si>
  <si>
    <t>CHAMARRA REACTOR NEON /M</t>
  </si>
  <si>
    <t>24-80436</t>
  </si>
  <si>
    <t>CHAMARRA REACTOR NEON /XL</t>
  </si>
  <si>
    <t>24-80496</t>
  </si>
  <si>
    <t>CHAMARRA PHOENIX 12.0 NEON /M</t>
  </si>
  <si>
    <t>24-80498</t>
  </si>
  <si>
    <t>CHAMARRA PHOENIX 12.0 NEON /XL</t>
  </si>
  <si>
    <t>GUANTE GAS TOWN NEGRO /XL</t>
  </si>
  <si>
    <t>CHAMARRA ROCKET 92' NEGRA /XL</t>
  </si>
  <si>
    <t>PANTALON MISSION AZUL 32/32</t>
  </si>
  <si>
    <t>CHAMARRA IRON AGE NEGRO /XL</t>
  </si>
  <si>
    <t>CHAMARRA IRON AGE NEGRO /2XL</t>
  </si>
  <si>
    <t>CHAMARRA PHOENIX 13.0 MESH NEGRO /M</t>
  </si>
  <si>
    <t>CHAMARRA PHOENIX 13.0 MESH GRIS/ROJO /XXL</t>
  </si>
  <si>
    <t>CHAMARRA PHOENIX 13.0 MESH NEON/GRIS /L</t>
  </si>
  <si>
    <t>PANTALON ALTER EGO 14.0 BLACK MDT (LARGO)</t>
  </si>
  <si>
    <t>PANTALON MISSION NEGRO 32/32</t>
  </si>
  <si>
    <t>PANTALON QUEENSWAY DAMA BLACK /2</t>
  </si>
  <si>
    <t>4-707375</t>
  </si>
  <si>
    <t>CASCO RKT 7 SERIES REACTOR WHITE/ORANGE/BLUE MD</t>
  </si>
  <si>
    <t>4-707376</t>
  </si>
  <si>
    <t>CASCO RKT 7 SERIES REACTOR WHITE/ORANGE/BLUE LG</t>
  </si>
  <si>
    <t>4-713355</t>
  </si>
  <si>
    <t>CASCO RKT13 SERIES NORTHERN LIGHTS WHITE/BLACK MD</t>
  </si>
  <si>
    <t>4-715347</t>
  </si>
  <si>
    <t>CASCO RKT 15 HEARTBREAKER PK/PRPL /XG</t>
  </si>
  <si>
    <t>4-716296</t>
  </si>
  <si>
    <t>CASCO RKT16 SERIES REFLEX SILVER/RED LG</t>
  </si>
  <si>
    <t>4-716555</t>
  </si>
  <si>
    <t>CASCO RKT14 HEARTBREAKER BLACK/SILVER MD</t>
  </si>
  <si>
    <t>4-716595</t>
  </si>
  <si>
    <t>CASCO RKT14 HEARTBREAKER WHITE/BLACK MD</t>
  </si>
  <si>
    <t>4-725338</t>
  </si>
  <si>
    <t>CASCO RKT25 SOLAR FLARE BLACK/GREEN XXL</t>
  </si>
  <si>
    <t>4-725397</t>
  </si>
  <si>
    <t>CASCO RKT25 SOLAR FLARE WHITE/RED XL</t>
  </si>
  <si>
    <t>5-726885</t>
  </si>
  <si>
    <t>5-726886</t>
  </si>
  <si>
    <t>5-726887</t>
  </si>
  <si>
    <t>GBB-NG-XL</t>
  </si>
  <si>
    <t>GUANTE BIG BANG NEGRO /XL</t>
  </si>
  <si>
    <t>CASCO SS650 SOLID MATTE BLK /LG</t>
  </si>
  <si>
    <t>CASCO SS650 SOLID GLOSS BLK /SM</t>
  </si>
  <si>
    <t>CASCO SS1700 SOLID MATTE BLK /XS</t>
  </si>
  <si>
    <t>SMOKIN ACES SHIRT BLK/GRY WSM</t>
  </si>
  <si>
    <t>CASCO SS1600 CRUISE MIS BLK/ORG /LG</t>
  </si>
  <si>
    <t>CASCO SS1600 CRIT MASS BLUE/YELLOW /SM</t>
  </si>
  <si>
    <t>CASCO SS1600 CRIT MASS PNK/PUR /WMD</t>
  </si>
  <si>
    <t>CASCO SS1600 CRIT MASS PNK/PUR /WLG</t>
  </si>
  <si>
    <t>CASCO SS1310 BIKES BLOOD RED/BLK /LG</t>
  </si>
  <si>
    <t>CASCO SS1310 BIKES BLOOD GREEN/BLK /LG</t>
  </si>
  <si>
    <t>CASCO SS1310 SPELL BOUND GLD/BLK /SM</t>
  </si>
  <si>
    <t>CASCO SS700 HELLS BELLES PURCRM /WLG</t>
  </si>
  <si>
    <t>CASCO SS700 HELLS BELLES PURCRM /WXG</t>
  </si>
  <si>
    <t>GLORY DAZE DENIM VEST BLU WXS</t>
  </si>
  <si>
    <t>CASCO SS1310 FAST FRWD HIVIS/BLK /SM</t>
  </si>
  <si>
    <t>CASCO SS1310 FAST FRWD GRY/BLK /XL</t>
  </si>
  <si>
    <t>CASCO SS1600 CAT O HELL WHT/SIL /WMD</t>
  </si>
  <si>
    <t>CASCO SS1600 SURE SHOT RED/BLK /SM</t>
  </si>
  <si>
    <t>CASCO SS1600 SURE SHOT RED/BLK /XL</t>
  </si>
  <si>
    <t>CASCO SS1710 SPLIT DCSN HIVIS/BLK /MD</t>
  </si>
  <si>
    <t>CASCO SS1710 SPLIT DCSN RED/BLK /SM</t>
  </si>
  <si>
    <t>CASCO SS2400 CALL 2 ARMS BLK/CAM /SM</t>
  </si>
  <si>
    <t>CASCO SS2400 SOLID SPEED BLACK /2XL</t>
  </si>
  <si>
    <t>SS0012</t>
  </si>
  <si>
    <t>INSURGENT JKT BLK LG</t>
  </si>
  <si>
    <t>INCLUYE VISOR POLARIZADO</t>
  </si>
  <si>
    <t>0402-0135-5156</t>
  </si>
  <si>
    <t>GUANTE ANSWER AR1 NEGRO/GRIS 2XL</t>
  </si>
  <si>
    <t>0402-0135-9555</t>
  </si>
  <si>
    <t>GUANTE ANSWER AR1 NARANJA/GRIS XL</t>
  </si>
  <si>
    <t>0402-0135-9556</t>
  </si>
  <si>
    <t>GUANTE ANSWER AR1 NARANJA/GRIS 2XL</t>
  </si>
  <si>
    <t>0402-0138-0055</t>
  </si>
  <si>
    <t>GUANTE ANSWER AR2 NEGRO XL</t>
  </si>
  <si>
    <t>0402-0138-0056</t>
  </si>
  <si>
    <t>GUANTE ANSWER AR2 NEGRO 2XL</t>
  </si>
  <si>
    <t>0402-0139-9254</t>
  </si>
  <si>
    <t>GUANTE ANSWER AR3 BLANCO/ROJO L</t>
  </si>
  <si>
    <t>0402-0139-9255</t>
  </si>
  <si>
    <t>GUANTE ANSWER AR3 BLANCO/ROJO XL</t>
  </si>
  <si>
    <t>0402-0139-9256</t>
  </si>
  <si>
    <t>GUANTE ANSWER AR3 BLANCO/ROJO 2XL</t>
  </si>
  <si>
    <t>0402-0145-1553</t>
  </si>
  <si>
    <t>GUANTE ANSWER AR1 VOYD MIDNIGHT/WHITE MD</t>
  </si>
  <si>
    <t>0402-0145-1555</t>
  </si>
  <si>
    <t>GUANTE ANSWER AR1 VOYD MIDNIGHT/WHITE XL</t>
  </si>
  <si>
    <t>0402-0145-1556</t>
  </si>
  <si>
    <t>GUANTE ANSWER AR1 VOYD MIDNIGHT/WHITE XXL</t>
  </si>
  <si>
    <t>0402-0145-3952</t>
  </si>
  <si>
    <t>GUANTE ANSWER AR1 VOYD BLACK/STEEL SM</t>
  </si>
  <si>
    <t>0402-0145-3953</t>
  </si>
  <si>
    <t>GUANTE ANSWER AR1 VOYD BLACK/STEEL MD</t>
  </si>
  <si>
    <t>0402-0145-3954</t>
  </si>
  <si>
    <t>GUANTE ANSWER AR1 VOYD BLACK/STEEL LG</t>
  </si>
  <si>
    <t>0402-0145-3955</t>
  </si>
  <si>
    <t>GUANTE ANSWER AR1 VOYD BLACK/STEEL XL</t>
  </si>
  <si>
    <t>0402-0145-3956</t>
  </si>
  <si>
    <t>GUANTE ANSWER AR1 VOYD BLACK/STEEL XXL</t>
  </si>
  <si>
    <t>0402-0145-5152</t>
  </si>
  <si>
    <t>GUANTE ANSWER AR1 VOYD CHARCOAL/ORANGE SM</t>
  </si>
  <si>
    <t>0402-0145-5153</t>
  </si>
  <si>
    <t>GUANTE ANSWER AR1 VOYD CHARCOAL/ORANGE MD</t>
  </si>
  <si>
    <t>0402-0145-5154</t>
  </si>
  <si>
    <t>GUANTE ANSWER AR1 VOYD CHARCOAL/ORANGE LG</t>
  </si>
  <si>
    <t>0402-0145-5156</t>
  </si>
  <si>
    <t>GUANTE ANSWER AR1 VOYD CHARCOAL/ORANGE XXL</t>
  </si>
  <si>
    <t>0402-0148-0952</t>
  </si>
  <si>
    <t>GUANTE ANSWER AR3 KORZA RED/YELLOW SM</t>
  </si>
  <si>
    <t>0402-0148-0953</t>
  </si>
  <si>
    <t>GUANTE ANSWER AR3 KORZA RED/YELLOW MD</t>
  </si>
  <si>
    <t>0402-0148-0954</t>
  </si>
  <si>
    <t>GUANTE ANSWER AR3 KORZA RED/YELLOW LG</t>
  </si>
  <si>
    <t>0402-0148-0955</t>
  </si>
  <si>
    <t>GUANTE ANSWER AR3 KORZA RED/YELLOW XL</t>
  </si>
  <si>
    <t>0402-0148-0956</t>
  </si>
  <si>
    <t>GUANTE ANSWER AR3 KORZA RED/YELLOW XXL</t>
  </si>
  <si>
    <t>0402-0148-2152</t>
  </si>
  <si>
    <t>GUANTE ANSWER AR3 KORZA RED/WHITE SM</t>
  </si>
  <si>
    <t>0402-0148-2153</t>
  </si>
  <si>
    <t>GUANTE ANSWER AR3 KORZA RED/WHITE MD</t>
  </si>
  <si>
    <t>0402-0148-2154</t>
  </si>
  <si>
    <t>GUANTE ANSWER AR3 KORZA RED/WHITE LG</t>
  </si>
  <si>
    <t>0402-0148-2155</t>
  </si>
  <si>
    <t>GUANTE ANSWER AR3 KORZA RED/WHITE XL</t>
  </si>
  <si>
    <t>0402-0148-2156</t>
  </si>
  <si>
    <t>GUANTE ANSWER AR3 KORZA RED/WHITE XXL</t>
  </si>
  <si>
    <t>0402-0149-0152</t>
  </si>
  <si>
    <t>GUANTE ANSWER AR4 OPS BLACK SM</t>
  </si>
  <si>
    <t>0402-0149-0156</t>
  </si>
  <si>
    <t>GUANTE ANSWER AR4 OPS BLACK XXL</t>
  </si>
  <si>
    <t>0402-0150-0152</t>
  </si>
  <si>
    <t>GUANTE ANSWER AR5 OPS BLACK SM</t>
  </si>
  <si>
    <t>0402-0150-0153</t>
  </si>
  <si>
    <t>GUANTE ANSWER AR5 OPS BLACK MD</t>
  </si>
  <si>
    <t>0402-0150-0154</t>
  </si>
  <si>
    <t>GUANTE ANSWER AR5 OPS BLACK LG</t>
  </si>
  <si>
    <t>0402-0150-0155</t>
  </si>
  <si>
    <t>GUANTE ANSWER AR5 OPS BLACK XL</t>
  </si>
  <si>
    <t>0402-0150-0156</t>
  </si>
  <si>
    <t>GUANTE ANSWER AR5 OPS BLACK XXL</t>
  </si>
  <si>
    <t>0402-0157-0152</t>
  </si>
  <si>
    <t>GUANTE ANSWER AR3 BLACK SM</t>
  </si>
  <si>
    <t>0402-0157-0153</t>
  </si>
  <si>
    <t>GUANTE ANSWER AR3 BLACK MD</t>
  </si>
  <si>
    <t>0402-0157-0154</t>
  </si>
  <si>
    <t>GUANTE ANSWER AR3 BLACK LG</t>
  </si>
  <si>
    <t>0402-0157-0155</t>
  </si>
  <si>
    <t>GUANTE ANSWER AR3 BLACK XL</t>
  </si>
  <si>
    <t>0402-0157-0156</t>
  </si>
  <si>
    <t>GUANTE ANSWER AR3 BLACK XXL</t>
  </si>
  <si>
    <t>0402-1156-6554</t>
  </si>
  <si>
    <t>GUANTE ANSWER AR1 VOYD WOMEN PINK/CHARCOAL LG</t>
  </si>
  <si>
    <t>0402-1156-6555</t>
  </si>
  <si>
    <t>GUANTE ANSWER AR1 VOYD WOMEN PINK/CHARCOAL XL</t>
  </si>
  <si>
    <t>0402-2146-1554</t>
  </si>
  <si>
    <t>GUANTE ANSWER AR1 VOYD YOUTH MIDNIGHT/WHITE LG</t>
  </si>
  <si>
    <t>0402-2146-1555</t>
  </si>
  <si>
    <t>GUANTE ANSWER AR1 VOYD YOUTH MIDNIGHT/WHITE XL</t>
  </si>
  <si>
    <t>0402-2146-5155</t>
  </si>
  <si>
    <t>GUANTE ANSWER AR1 VOYD YOUTH CHARCOAL/ORANGE XL</t>
  </si>
  <si>
    <t>0407-0519-0030</t>
  </si>
  <si>
    <t>PANTALON ANSWER ELITE NEGRO 30</t>
  </si>
  <si>
    <t>0407-0519-0032</t>
  </si>
  <si>
    <t>PANTALON ANSWER ELITE NEGRO 32</t>
  </si>
  <si>
    <t>0407-0519-0930</t>
  </si>
  <si>
    <t>PANTALON ANSWER ELITE ROJO 30</t>
  </si>
  <si>
    <t>0407-0519-0932</t>
  </si>
  <si>
    <t>PANTALON ANSWER ELITE ROJO 32</t>
  </si>
  <si>
    <t>0407-0519-0934</t>
  </si>
  <si>
    <t>PANTALON ANSWER ELITE ROJO 34</t>
  </si>
  <si>
    <t>0407-0519-0936</t>
  </si>
  <si>
    <t>PANTALON ANSWER ELITE ROJO 36</t>
  </si>
  <si>
    <t>0407-0519-8132</t>
  </si>
  <si>
    <t>PANTALON ANSWER ELITE AZUL 32</t>
  </si>
  <si>
    <t>0407-0519-8134</t>
  </si>
  <si>
    <t>PANTALON ANSWER ELITE AZUL 34</t>
  </si>
  <si>
    <t>0407-0519-8136</t>
  </si>
  <si>
    <t>PANTALON ANSWER ELITE AZUL 36</t>
  </si>
  <si>
    <t>0407-0519-8138</t>
  </si>
  <si>
    <t>PANTALON ANSWER ELITE AZUL 38</t>
  </si>
  <si>
    <t>0407-0528-5230</t>
  </si>
  <si>
    <t>PANTALON ANSWER ELITE FORCE GRIS/AZUL  30</t>
  </si>
  <si>
    <t>0407-0528-5232</t>
  </si>
  <si>
    <t>PANTALON ANSWER ELITE FORCE GRIS/AZUL  32</t>
  </si>
  <si>
    <t>0407-0528-5234</t>
  </si>
  <si>
    <t>PANTALON ANSWER ELITE FORCE GRIS/AZUL  34</t>
  </si>
  <si>
    <t>0407-0528-5236</t>
  </si>
  <si>
    <t>PANTALON ANSWER ELITE FORCE GRIS/AZUL  36</t>
  </si>
  <si>
    <t>0407-0528-5238</t>
  </si>
  <si>
    <t>PANTALON ANSWER ELITE FORCE GRIS/AZUL  38</t>
  </si>
  <si>
    <t>0407-0528-9528</t>
  </si>
  <si>
    <t>PANTALON ANSWER ELITE FORCE NARANJA/GRIS  28</t>
  </si>
  <si>
    <t>0407-0528-9530</t>
  </si>
  <si>
    <t>PANTALON ANSWER ELITE FORCE NARANJA/GRIS  30</t>
  </si>
  <si>
    <t>0407-0528-9532</t>
  </si>
  <si>
    <t>PANTALON ANSWER ELITE FORCE NARANJA/GRIS  32</t>
  </si>
  <si>
    <t>0407-0528-9534</t>
  </si>
  <si>
    <t>PANTALON ANSWER ELITE FORCENARANJA/GRIS  34</t>
  </si>
  <si>
    <t>0407-0528-9536</t>
  </si>
  <si>
    <t>PANTALON ANSWER ELITE FORCE NARANJA/GRIS  36</t>
  </si>
  <si>
    <t>0407-0536-4830</t>
  </si>
  <si>
    <t>PANTALON ANSWER SYNCRON FLOW AZUL/AQUA 30</t>
  </si>
  <si>
    <t>0407-0536-7330</t>
  </si>
  <si>
    <t>PANTALON ANSWER SYNCRON FLOW NEON/AZUL 30</t>
  </si>
  <si>
    <t>0407-0551-1536</t>
  </si>
  <si>
    <t>PANTALON ANSWER SYNCRON VOYD MDNT/WHT 36</t>
  </si>
  <si>
    <t>0407-0553-0932</t>
  </si>
  <si>
    <t>PANTALON ANSWER ARKON RED/BLK /32</t>
  </si>
  <si>
    <t>0407-0553-0934</t>
  </si>
  <si>
    <t>PANTALON ANSWER ARKON RED/BLK /34</t>
  </si>
  <si>
    <t>0407-0553-0936</t>
  </si>
  <si>
    <t>PANTALON ANSWER ARKON RED/BLK /36</t>
  </si>
  <si>
    <t>0407-0553-0938</t>
  </si>
  <si>
    <t>PANTALON ANSWER ARKON RED/BLK /38</t>
  </si>
  <si>
    <t>0407-0553-1034</t>
  </si>
  <si>
    <t>PANTALON ANSWER ARKON BLK/WHT /34</t>
  </si>
  <si>
    <t>0407-0554-0930</t>
  </si>
  <si>
    <t>PANTALON ANSWER ELITE KORZA RED/WHT /30</t>
  </si>
  <si>
    <t>0407-0554-0932</t>
  </si>
  <si>
    <t>PANTALON ANSWER ELITE KORZA RED/WHT /32</t>
  </si>
  <si>
    <t>0407-0554-0934</t>
  </si>
  <si>
    <t>PANTALON ANSWER ELITE KORZA RED/WHT /34</t>
  </si>
  <si>
    <t>0407-0554-0936</t>
  </si>
  <si>
    <t>PANTALON ANSWER ELITE KORZA RED/WHT /36</t>
  </si>
  <si>
    <t>0407-0554-0938</t>
  </si>
  <si>
    <t>PANTALON ANSWER ELITE KORZA RED/WHT /38</t>
  </si>
  <si>
    <t>0407-0554-1530</t>
  </si>
  <si>
    <t>PANTALON ANSWER ELITE KORZA MDNT/WHT /30</t>
  </si>
  <si>
    <t>0407-0554-1532</t>
  </si>
  <si>
    <t>PANTALON ANSWER ELITE KORZA MDNT/WHT /32</t>
  </si>
  <si>
    <t>0407-0554-1534</t>
  </si>
  <si>
    <t>PANTALON ANSWER ELITE KORZA MDNT/WHT /34</t>
  </si>
  <si>
    <t>0407-0554-1536</t>
  </si>
  <si>
    <t>PANTALON ANSWER ELITE KORZA MDNT/WHT /36</t>
  </si>
  <si>
    <t>0407-0554-1538</t>
  </si>
  <si>
    <t>PANTALON ANSWER ELITE KORZA MDNT/WHT /38</t>
  </si>
  <si>
    <t>0407-0559-0930</t>
  </si>
  <si>
    <t>PANTALON ANSWER ARKON KORZA RFLX/RED /30</t>
  </si>
  <si>
    <t>0407-0559-0932</t>
  </si>
  <si>
    <t>PANTALON ANSWER ARKON KORZA RFLX/RED /32</t>
  </si>
  <si>
    <t>0407-0559-0934</t>
  </si>
  <si>
    <t>PANTALON ANSWER ARKON KORZA RFLX/RED /34</t>
  </si>
  <si>
    <t>0407-0559-0936</t>
  </si>
  <si>
    <t>PANTALON ANSWER ARKON KORZA RFLX/RED /36</t>
  </si>
  <si>
    <t>0407-0559-0938</t>
  </si>
  <si>
    <t>PANTALON ANSWER ARKON KORZA RFLX/RED /38</t>
  </si>
  <si>
    <t>0407-2552-1522</t>
  </si>
  <si>
    <t>PANTALON ANSWER SYNCRON VOYD YOUTH MDNT/WHT /Y22</t>
  </si>
  <si>
    <t>0407-2552-1524</t>
  </si>
  <si>
    <t>PANTALON ANSWER SYNCRON VOYD YOUTH MDNT/WHT /Y24</t>
  </si>
  <si>
    <t>0407-2552-5122</t>
  </si>
  <si>
    <t>PANTALON ANSWER SYNCRON VOYD YOUTH CHAR/ORG /Y22</t>
  </si>
  <si>
    <t>0408-0870-5101</t>
  </si>
  <si>
    <t>VISOR ANSWER AR1 GRIS/NARANJA</t>
  </si>
  <si>
    <t>0408-0871-2101</t>
  </si>
  <si>
    <t>VISOR ANSWER AR1 BLANCO/ROSA</t>
  </si>
  <si>
    <t>0408-0872-0101</t>
  </si>
  <si>
    <t>VISOR ANSWER AR1 NEGRO MATTE</t>
  </si>
  <si>
    <t>0409-0958-9654</t>
  </si>
  <si>
    <t>JERSEY ANSWER ARKON KORZA BLK/RED LG</t>
  </si>
  <si>
    <t>0409-0958-9655</t>
  </si>
  <si>
    <t>JERSEY ANSWER ARKON KORZA BLK/RED XL</t>
  </si>
  <si>
    <t>0409-0958-9656</t>
  </si>
  <si>
    <t>JERSEY ANSWER ARKON KORZA BLK/RED 2XL</t>
  </si>
  <si>
    <t>0409-1959-6554</t>
  </si>
  <si>
    <t>JERSEY ANSWER SYNCRON VOYD WOMEN BLK/PNK LG</t>
  </si>
  <si>
    <t>0409-1959-6555</t>
  </si>
  <si>
    <t>JERSEY ANSWER SYNCRON VOYD WOMEN BLK/PNK XL</t>
  </si>
  <si>
    <t>0409-2952-1554</t>
  </si>
  <si>
    <t>JERSEY ANSWER SYNCRON VOYD YOUTH MDN/WHT YLG</t>
  </si>
  <si>
    <t>0409-2952-1555</t>
  </si>
  <si>
    <t>JERSEY ANSWER SYNCRON VOYD YOUTH MDN/WHT YXL</t>
  </si>
  <si>
    <t>0409-2952-5152</t>
  </si>
  <si>
    <t>JERSEY ANSWER SYNCRON VOYD YOUTH CHAR/ORG YSM</t>
  </si>
  <si>
    <t>0409-2952-5154</t>
  </si>
  <si>
    <t>JERSEY ANSWER SYNCRON VOYD YOUTH CHAR/ORG YLG</t>
  </si>
  <si>
    <t>0409-2952-5155</t>
  </si>
  <si>
    <t>JERSEY ANSWER SYNCRON VOYD YOUTH CHAR/ORG YXL</t>
  </si>
  <si>
    <t>0410-0305-0111</t>
  </si>
  <si>
    <t>BOTA ANSWER AR1 BLACK /11</t>
  </si>
  <si>
    <t>LITE SLSR GLV BKWT S</t>
  </si>
  <si>
    <t>LITE SLSR GLV BKWT XXL</t>
  </si>
  <si>
    <t>LITE SLSR GLV WTBK S</t>
  </si>
  <si>
    <t>LITE SLSR GLV WTBK XL</t>
  </si>
  <si>
    <t>LITE SLSR GLV WTBK XXL</t>
  </si>
  <si>
    <t>THROTTLE GLV RWB S</t>
  </si>
  <si>
    <t>THROTTLE GLV RWB M</t>
  </si>
  <si>
    <t>THROTTLE GLV RWB L</t>
  </si>
  <si>
    <t>THROTTLE GLV RWB XL</t>
  </si>
  <si>
    <t>THROTTLE GLV RWB XXL</t>
  </si>
  <si>
    <t>THROTTLE GLV BW S</t>
  </si>
  <si>
    <t>THROTTLE GLV BW M</t>
  </si>
  <si>
    <t>THROTTLE GLV BW L</t>
  </si>
  <si>
    <t>THROTTLE GLV BW XL</t>
  </si>
  <si>
    <t>THROTTLE GLV BW XXL</t>
  </si>
  <si>
    <t>YLITE SLSR GLV WTBL M</t>
  </si>
  <si>
    <t>YLITE SLSR GLV WTBL L</t>
  </si>
  <si>
    <t>YLITE SLSR GLV WTBL XL</t>
  </si>
  <si>
    <t>PANTALON QUEENSWAY DAMA AZUL /2</t>
  </si>
  <si>
    <t>CASCO ABATIBLE RKT 20 SOLID BLACK /XL</t>
  </si>
  <si>
    <t>CASCO ABATBLE RKT 20 SONIC ORANGE /2XG</t>
  </si>
  <si>
    <t>CASCO RKT 24 Street Fighter Solid /SM</t>
  </si>
  <si>
    <t>CASCO RKT 24 Street Fighter Solid /MD</t>
  </si>
  <si>
    <t>CASCO RKT 24 Street Fighter Solid /LG</t>
  </si>
  <si>
    <t>CASCO RKT 24 Street Fighter Solid /XL</t>
  </si>
  <si>
    <t>CASCO RKT 24 Street Fighter Solid /2XL</t>
  </si>
  <si>
    <t>PROTECCION C.E ESPALDA CHAMARRA</t>
  </si>
  <si>
    <t>PROTECCION C.E ESPALDA CHAMARRA VELOCITY</t>
  </si>
  <si>
    <t>PROTECCION P/HOMBRO</t>
  </si>
  <si>
    <t>CRIT MASS MOTO JERSEY BLK MD</t>
  </si>
  <si>
    <t>AP-KPS-BU-LG</t>
  </si>
  <si>
    <t>KNEE BANDED UNDERSLEEVE L</t>
  </si>
  <si>
    <t>AP-KPS-BU-MD</t>
  </si>
  <si>
    <t>KNEE BANDED UNDERSLEEVE M</t>
  </si>
  <si>
    <t>AP-KPS-BU-XL</t>
  </si>
  <si>
    <t>KNEE BANDED UNDERSLEEVE XL</t>
  </si>
  <si>
    <t>JT0000400020</t>
  </si>
  <si>
    <t>MX KNEE SX COTTON BKWT S/M</t>
  </si>
  <si>
    <t>JT15030G02</t>
  </si>
  <si>
    <t>PROTEK BKWT GLV S</t>
  </si>
  <si>
    <t>JT15030G03</t>
  </si>
  <si>
    <t>PROTEK BKWT GLV M</t>
  </si>
  <si>
    <t>JT15030G04</t>
  </si>
  <si>
    <t>PROTEK BKWT GLV L</t>
  </si>
  <si>
    <t>JT15030G05</t>
  </si>
  <si>
    <t>PROTEK BKWT GLV XL</t>
  </si>
  <si>
    <t>JT15030G06</t>
  </si>
  <si>
    <t>PROTEK BKWT GLV XXL</t>
  </si>
  <si>
    <t>JT15040G02</t>
  </si>
  <si>
    <t>PROTEK WTBK GLV S</t>
  </si>
  <si>
    <t>JT15040G03</t>
  </si>
  <si>
    <t>PROTEK WTBK GLV M</t>
  </si>
  <si>
    <t>JT15040G04</t>
  </si>
  <si>
    <t>PROTEK WTBK GLV L</t>
  </si>
  <si>
    <t>JT15040G05</t>
  </si>
  <si>
    <t>PROTEK WTBK GLV XL</t>
  </si>
  <si>
    <t>JT15040G06</t>
  </si>
  <si>
    <t>PROTEK WTBK GLV XXL</t>
  </si>
  <si>
    <t>JT15050G02</t>
  </si>
  <si>
    <t>THROTTLE BKOR GLV S</t>
  </si>
  <si>
    <t>JT15050G05</t>
  </si>
  <si>
    <t>THROTTLE BKOR GLV XL</t>
  </si>
  <si>
    <t>JT15050G06</t>
  </si>
  <si>
    <t>THROTTLE BKOR GLV XXL</t>
  </si>
  <si>
    <t>JT15201H04</t>
  </si>
  <si>
    <t>ALS 2.0 BLK HELMET L</t>
  </si>
  <si>
    <t>JT15201H05</t>
  </si>
  <si>
    <t>ALS 2.0 BLK HELMET XL</t>
  </si>
  <si>
    <t>JT15301H03</t>
  </si>
  <si>
    <t>ALS 2.0 WBC HELMET M</t>
  </si>
  <si>
    <t>JT15GXA103</t>
  </si>
  <si>
    <t>GSX 1.0 GOGGLE PKG A CYAN</t>
  </si>
  <si>
    <t>JT15GXA104</t>
  </si>
  <si>
    <t>GSX 1.0 GOOGLE PKG A YLW</t>
  </si>
  <si>
    <t>JT15L2T10</t>
  </si>
  <si>
    <t>GSX 1.0 TEAROFF 10PK</t>
  </si>
  <si>
    <t>JT15L2T20</t>
  </si>
  <si>
    <t>GSX 1.0 TEAROFF 20PK</t>
  </si>
  <si>
    <t>JT15L2T50</t>
  </si>
  <si>
    <t>GSX 1.0 TEAROFF 50PK</t>
  </si>
  <si>
    <t>JT15LX001</t>
  </si>
  <si>
    <t>GSX 1.0 MICA CLEAR</t>
  </si>
  <si>
    <t>JT15LX002</t>
  </si>
  <si>
    <t>GSX 1.0 MICA LSMK</t>
  </si>
  <si>
    <t>JT15LX003</t>
  </si>
  <si>
    <t>GSX 1.0 MICA DSKM</t>
  </si>
  <si>
    <t>JT15LX004</t>
  </si>
  <si>
    <t>GSX 1.0 MICA URAN</t>
  </si>
  <si>
    <t>JT15LX005</t>
  </si>
  <si>
    <t>GSX 1.0 MICA ICE</t>
  </si>
  <si>
    <t>JT16000G06</t>
  </si>
  <si>
    <t>LITE16 SLASHER NY GLOVE XXL</t>
  </si>
  <si>
    <t>JT16020G05</t>
  </si>
  <si>
    <t>LITE16 SLASHER ORBK GLOVE XL</t>
  </si>
  <si>
    <t>JT16020G06</t>
  </si>
  <si>
    <t>LITE16 SLASHER ORBK GLOVE XXL</t>
  </si>
  <si>
    <t>JT16070G06</t>
  </si>
  <si>
    <t>THROTTLE NBC GLV XXL</t>
  </si>
  <si>
    <t>JT16080G03</t>
  </si>
  <si>
    <t>LITE SLASHER CYWT GLV M</t>
  </si>
  <si>
    <t>JT16080G05</t>
  </si>
  <si>
    <t>LITE SLASHER CYWT GLV XL</t>
  </si>
  <si>
    <t>JT16080G06</t>
  </si>
  <si>
    <t>LITE SLASHER CYWT GLV XXL</t>
  </si>
  <si>
    <t>JT16101G03</t>
  </si>
  <si>
    <t>EDURO BLK GLV M</t>
  </si>
  <si>
    <t>JT16101G05</t>
  </si>
  <si>
    <t>EDURO BLK GLV XL</t>
  </si>
  <si>
    <t>JT16101G06</t>
  </si>
  <si>
    <t>EDURO BLK GLV XXL</t>
  </si>
  <si>
    <t>JT16101H03</t>
  </si>
  <si>
    <t>ALS 1.0 HELMET REMIX CWO M</t>
  </si>
  <si>
    <t>JT16101H04</t>
  </si>
  <si>
    <t>ALS 1.0 HELMET REMIX CWO L</t>
  </si>
  <si>
    <t>JT16101Z02</t>
  </si>
  <si>
    <t>PRO FIT BKWT GLV S</t>
  </si>
  <si>
    <t>JT16101Z05</t>
  </si>
  <si>
    <t>PRO FIT BKWT GLV XL</t>
  </si>
  <si>
    <t>JT16101Z06</t>
  </si>
  <si>
    <t>PRO FIT BKWT GLV XXL</t>
  </si>
  <si>
    <t>JT16102Z02</t>
  </si>
  <si>
    <t>PRO FIT WTBK GLV S</t>
  </si>
  <si>
    <t>JT16102Z03</t>
  </si>
  <si>
    <t>PRO FIT WTBK GLV M</t>
  </si>
  <si>
    <t>JT16102Z04</t>
  </si>
  <si>
    <t>PRO FIT WTBK GLV L</t>
  </si>
  <si>
    <t>JT16102Z05</t>
  </si>
  <si>
    <t>PRO FIT WTBK GLV XL</t>
  </si>
  <si>
    <t>JT16103Z04</t>
  </si>
  <si>
    <t>PRO FIT NYBK GLV L</t>
  </si>
  <si>
    <t>JT16132J03</t>
  </si>
  <si>
    <t>HYPERLITE REMIX JRSY M</t>
  </si>
  <si>
    <t>JT16132J04</t>
  </si>
  <si>
    <t>HYPERLITE REMIX JRSY L</t>
  </si>
  <si>
    <t>JT16132J05</t>
  </si>
  <si>
    <t>HYPERLITE REMIX JRSY XL</t>
  </si>
  <si>
    <t>JT16134J03</t>
  </si>
  <si>
    <t>HYPERLITE REMIX V JRSY NNW M</t>
  </si>
  <si>
    <t>JT16134J04</t>
  </si>
  <si>
    <t>HYPERLITE REMIX V JRSY NNW L</t>
  </si>
  <si>
    <t>JT16140J02</t>
  </si>
  <si>
    <t>PROTEK SUBRAME JRSY S</t>
  </si>
  <si>
    <t>JT16214J02</t>
  </si>
  <si>
    <t>HYPERLITE VOLTAGE RENY JRSY S</t>
  </si>
  <si>
    <t>JT16214J03</t>
  </si>
  <si>
    <t>HYPERLITE VOLTAGE RENY JRSY M</t>
  </si>
  <si>
    <t>JT16214J04</t>
  </si>
  <si>
    <t>HYPERLITE VOLTAGE RENY JRSY L</t>
  </si>
  <si>
    <t>JT16270J04</t>
  </si>
  <si>
    <t>JT16309J02</t>
  </si>
  <si>
    <t>FLEX SLASHER WB JRSY S</t>
  </si>
  <si>
    <t>JT16309J03</t>
  </si>
  <si>
    <t>FLEX SLASHER WB JRSY M</t>
  </si>
  <si>
    <t>JT16GSX202</t>
  </si>
  <si>
    <t>GOGGLE GSX 2.0 BLACK/YELLOW</t>
  </si>
  <si>
    <t>JT16GSX203</t>
  </si>
  <si>
    <t>GOGGLE GSX 2.0 BLACK/ORANGE</t>
  </si>
  <si>
    <t>JT16GSX206</t>
  </si>
  <si>
    <t>GOGGLE GSX 2.0 BLACK/BLACK</t>
  </si>
  <si>
    <t>JT16GSX207</t>
  </si>
  <si>
    <t>GOGGLE GSX 2.0 WHITE/WHITE</t>
  </si>
  <si>
    <t>JT16GSX232</t>
  </si>
  <si>
    <t>LENS GSX 2.0 LIGHT SMOKE</t>
  </si>
  <si>
    <t>JT16GSX233</t>
  </si>
  <si>
    <t>LENS GSX 2.0 DARK SMOKE</t>
  </si>
  <si>
    <t>JT16GSX234</t>
  </si>
  <si>
    <t>LENS GSX 2.0 GOLD</t>
  </si>
  <si>
    <t>JT16GSX235</t>
  </si>
  <si>
    <t>LENS GSX 2.0 ORANGE</t>
  </si>
  <si>
    <t>JT16GSX237</t>
  </si>
  <si>
    <t>LENS GSX 2.0 RED</t>
  </si>
  <si>
    <t>JT17110J02</t>
  </si>
  <si>
    <t>PROTEK TROPHY JRSY GFOW S</t>
  </si>
  <si>
    <t>JT17110J03</t>
  </si>
  <si>
    <t>PROTEK TROPHY JRSY GFOW M</t>
  </si>
  <si>
    <t>JT17110J04</t>
  </si>
  <si>
    <t>PROTEK TROPHY JRSY GFOW L</t>
  </si>
  <si>
    <t>JT17110J05</t>
  </si>
  <si>
    <t>PROTEK TROPHY JRSY GFOW XL</t>
  </si>
  <si>
    <t>JT17200J05</t>
  </si>
  <si>
    <t>HYPER BREAKER JRSY NWR XL</t>
  </si>
  <si>
    <t>JT17201J05</t>
  </si>
  <si>
    <t>HYPER BREAKER JRSY BFRNY XL</t>
  </si>
  <si>
    <t>JT17203J04</t>
  </si>
  <si>
    <t>HYPER BREAKER JRSY FGCP L</t>
  </si>
  <si>
    <t>JT17240J02</t>
  </si>
  <si>
    <t>FLEX VICTORY JERSEY NYO /S</t>
  </si>
  <si>
    <t>JT17240J03</t>
  </si>
  <si>
    <t>FLEX VICTORY JERSEY NYO /M</t>
  </si>
  <si>
    <t>JT17240J04</t>
  </si>
  <si>
    <t>FLEX VICTORY JERSEY NYO /L</t>
  </si>
  <si>
    <t>JT17240J05</t>
  </si>
  <si>
    <t>FLEX VICTORY JERSEY NYO /XL</t>
  </si>
  <si>
    <t>JT17240J06</t>
  </si>
  <si>
    <t>FLEX VICTORY JERSEY NYO /XXL</t>
  </si>
  <si>
    <t>JT17240P30</t>
  </si>
  <si>
    <t>FLEX VICTORY PANT NYO /30</t>
  </si>
  <si>
    <t>JT17240P32</t>
  </si>
  <si>
    <t>FLEX VICTORY PANT NYO /32</t>
  </si>
  <si>
    <t>JT17240P34</t>
  </si>
  <si>
    <t>FLEX VICTORY PANT NYO /34</t>
  </si>
  <si>
    <t>JT17240P36</t>
  </si>
  <si>
    <t>FLEX VICTORY PANT NYO /36</t>
  </si>
  <si>
    <t>JT17241J02</t>
  </si>
  <si>
    <t>FLEX VICTORY JERSEY NYC /S</t>
  </si>
  <si>
    <t>JT17241J03</t>
  </si>
  <si>
    <t>FLEX VICTORY JERSEY NYC /M</t>
  </si>
  <si>
    <t>JT17241J04</t>
  </si>
  <si>
    <t>FLEX VICTORY JERSEY NYC /L</t>
  </si>
  <si>
    <t>JT17241J05</t>
  </si>
  <si>
    <t>FLEX VICTORY JERSEY NYC /XL</t>
  </si>
  <si>
    <t>JT17241J06</t>
  </si>
  <si>
    <t>FLEX VICTORY JERSEY NYC /XXL</t>
  </si>
  <si>
    <t>JT17241P30</t>
  </si>
  <si>
    <t>FLEX VICTORY PANT NYC /30</t>
  </si>
  <si>
    <t>JT17241P32</t>
  </si>
  <si>
    <t>FLEX VICTORY PANT NYC /32</t>
  </si>
  <si>
    <t>JT17241P34</t>
  </si>
  <si>
    <t>FLEX VICTORY PANT NYC /34</t>
  </si>
  <si>
    <t>JT17241P36</t>
  </si>
  <si>
    <t>FLEX VICTORY PANT NYC /36</t>
  </si>
  <si>
    <t>Número de artículo</t>
  </si>
  <si>
    <t>Descripción del artículo</t>
  </si>
  <si>
    <t>4</t>
  </si>
  <si>
    <t>1</t>
  </si>
  <si>
    <t>8</t>
  </si>
  <si>
    <t>15</t>
  </si>
  <si>
    <t>6</t>
  </si>
  <si>
    <t>7</t>
  </si>
  <si>
    <t>9</t>
  </si>
  <si>
    <t>12</t>
  </si>
  <si>
    <t>5</t>
  </si>
  <si>
    <t>2</t>
  </si>
  <si>
    <t>11</t>
  </si>
  <si>
    <t>13</t>
  </si>
  <si>
    <t>3</t>
  </si>
  <si>
    <t>0409-0953-1053</t>
  </si>
  <si>
    <t>JERSEY ANSWER ARKON BLK/WHT MD</t>
  </si>
  <si>
    <t>0409-0954-0952</t>
  </si>
  <si>
    <t>JERSEY ANSWER ELITE KORZA RED/WHT SM</t>
  </si>
  <si>
    <t>0409-0954-0955</t>
  </si>
  <si>
    <t>JERSEY ANSWER ELITE KORZA RED/WHT XL</t>
  </si>
  <si>
    <t>0409-0954-1553</t>
  </si>
  <si>
    <t>JERSEY ANSWER ELITE KORZA MDNT/WHT MD</t>
  </si>
  <si>
    <t>0409-0954-1554</t>
  </si>
  <si>
    <t>JERSEY ANSWER ELITE KORZA MDNT/WHT LG</t>
  </si>
  <si>
    <t>0409-0954-1556</t>
  </si>
  <si>
    <t>JERSEY ANSWER ELITE KORZA MDNT/WHT 2XL</t>
  </si>
  <si>
    <t>0409-0956-0952</t>
  </si>
  <si>
    <t>JERSEY ANSWER SYNCRON PROGLO RD/BLK SM</t>
  </si>
  <si>
    <t>0409-0958-9653</t>
  </si>
  <si>
    <t>JERSEY ANSWER ARKON KORZA BLK/RED MD</t>
  </si>
  <si>
    <t>14</t>
  </si>
  <si>
    <t>17</t>
  </si>
  <si>
    <t>201430102</t>
  </si>
  <si>
    <t>201430106</t>
  </si>
  <si>
    <t>201430202</t>
  </si>
  <si>
    <t>201430205</t>
  </si>
  <si>
    <t>201430206</t>
  </si>
  <si>
    <t>201431302</t>
  </si>
  <si>
    <t>201431303</t>
  </si>
  <si>
    <t>201431304</t>
  </si>
  <si>
    <t>201431305</t>
  </si>
  <si>
    <t>201431306</t>
  </si>
  <si>
    <t>201431402</t>
  </si>
  <si>
    <t>201431403</t>
  </si>
  <si>
    <t>201431404</t>
  </si>
  <si>
    <t>201431405</t>
  </si>
  <si>
    <t>201431406</t>
  </si>
  <si>
    <t>201431702</t>
  </si>
  <si>
    <t>201431703</t>
  </si>
  <si>
    <t>201431704</t>
  </si>
  <si>
    <t>19</t>
  </si>
  <si>
    <t>18</t>
  </si>
  <si>
    <t>871157</t>
  </si>
  <si>
    <t>871158</t>
  </si>
  <si>
    <t>874837</t>
  </si>
  <si>
    <t>874865</t>
  </si>
  <si>
    <t>877955</t>
  </si>
  <si>
    <t>877959</t>
  </si>
  <si>
    <t>878173</t>
  </si>
  <si>
    <t>878458</t>
  </si>
  <si>
    <t>878459</t>
  </si>
  <si>
    <t>878558</t>
  </si>
  <si>
    <t>880114</t>
  </si>
  <si>
    <t>880115</t>
  </si>
  <si>
    <t>880116</t>
  </si>
  <si>
    <t>880117</t>
  </si>
  <si>
    <t>880120</t>
  </si>
  <si>
    <t>880121</t>
  </si>
  <si>
    <t>880122</t>
  </si>
  <si>
    <t>880126</t>
  </si>
  <si>
    <t>880127</t>
  </si>
  <si>
    <t>880128</t>
  </si>
  <si>
    <t>880301</t>
  </si>
  <si>
    <t>880302</t>
  </si>
  <si>
    <t>880303</t>
  </si>
  <si>
    <t>880306</t>
  </si>
  <si>
    <t>880307</t>
  </si>
  <si>
    <t>880308</t>
  </si>
  <si>
    <t>880309</t>
  </si>
  <si>
    <t>880310</t>
  </si>
  <si>
    <t>880313</t>
  </si>
  <si>
    <t>880314</t>
  </si>
  <si>
    <t>880315</t>
  </si>
  <si>
    <t>880317</t>
  </si>
  <si>
    <t>880318</t>
  </si>
  <si>
    <t>880320</t>
  </si>
  <si>
    <t>880321</t>
  </si>
  <si>
    <t>880322</t>
  </si>
  <si>
    <t>880323</t>
  </si>
  <si>
    <t>880327</t>
  </si>
  <si>
    <t>880330</t>
  </si>
  <si>
    <t>880331</t>
  </si>
  <si>
    <t>880332</t>
  </si>
  <si>
    <t>880362</t>
  </si>
  <si>
    <t>880772</t>
  </si>
  <si>
    <t>880773</t>
  </si>
  <si>
    <t>880774</t>
  </si>
  <si>
    <t>880775</t>
  </si>
  <si>
    <t>880776</t>
  </si>
  <si>
    <t>880777</t>
  </si>
  <si>
    <t>880778</t>
  </si>
  <si>
    <t>880779</t>
  </si>
  <si>
    <t>880780</t>
  </si>
  <si>
    <t>880783</t>
  </si>
  <si>
    <t>880784</t>
  </si>
  <si>
    <t>880785</t>
  </si>
  <si>
    <t>880786</t>
  </si>
  <si>
    <t>880787</t>
  </si>
  <si>
    <t>880788</t>
  </si>
  <si>
    <t>880789</t>
  </si>
  <si>
    <t>880790</t>
  </si>
  <si>
    <t>884300</t>
  </si>
  <si>
    <t>884393</t>
  </si>
  <si>
    <t>884394</t>
  </si>
  <si>
    <t>884415</t>
  </si>
  <si>
    <t>884416</t>
  </si>
  <si>
    <t>884470</t>
  </si>
  <si>
    <t>884471</t>
  </si>
  <si>
    <t>884472</t>
  </si>
  <si>
    <t>884473</t>
  </si>
  <si>
    <t>884474</t>
  </si>
  <si>
    <t>884475</t>
  </si>
  <si>
    <t>884476</t>
  </si>
  <si>
    <t>884477</t>
  </si>
  <si>
    <t>884478</t>
  </si>
  <si>
    <t>884479</t>
  </si>
  <si>
    <t>884484</t>
  </si>
  <si>
    <t>884489</t>
  </si>
  <si>
    <t>884490</t>
  </si>
  <si>
    <t>884491</t>
  </si>
  <si>
    <t>884492</t>
  </si>
  <si>
    <t>884493</t>
  </si>
  <si>
    <t>884494</t>
  </si>
  <si>
    <t>884495</t>
  </si>
  <si>
    <t>884497</t>
  </si>
  <si>
    <t>884498</t>
  </si>
  <si>
    <t>884499</t>
  </si>
  <si>
    <t>884500</t>
  </si>
  <si>
    <t>884501</t>
  </si>
  <si>
    <t>884502</t>
  </si>
  <si>
    <t>884503</t>
  </si>
  <si>
    <t>884531</t>
  </si>
  <si>
    <t>884536</t>
  </si>
  <si>
    <t>884537</t>
  </si>
  <si>
    <t>884538</t>
  </si>
  <si>
    <t>884539</t>
  </si>
  <si>
    <t>884540</t>
  </si>
  <si>
    <t>884544</t>
  </si>
  <si>
    <t>884546</t>
  </si>
  <si>
    <t>884547</t>
  </si>
  <si>
    <t>884548</t>
  </si>
  <si>
    <t>884549</t>
  </si>
  <si>
    <t>884550</t>
  </si>
  <si>
    <t>884551</t>
  </si>
  <si>
    <t>884552</t>
  </si>
  <si>
    <t>884553</t>
  </si>
  <si>
    <t>884558</t>
  </si>
  <si>
    <t>884561</t>
  </si>
  <si>
    <t>884562</t>
  </si>
  <si>
    <t>884563</t>
  </si>
  <si>
    <t>884564</t>
  </si>
  <si>
    <t>884680</t>
  </si>
  <si>
    <t>884683</t>
  </si>
  <si>
    <t>884715</t>
  </si>
  <si>
    <t>884716</t>
  </si>
  <si>
    <t>884717</t>
  </si>
  <si>
    <t>884718</t>
  </si>
  <si>
    <t>884719</t>
  </si>
  <si>
    <t>884720</t>
  </si>
  <si>
    <t>884749</t>
  </si>
  <si>
    <t>884750</t>
  </si>
  <si>
    <t>884751</t>
  </si>
  <si>
    <t>884752</t>
  </si>
  <si>
    <t>884753</t>
  </si>
  <si>
    <t>884754</t>
  </si>
  <si>
    <t>884755</t>
  </si>
  <si>
    <t>884756</t>
  </si>
  <si>
    <t>884757</t>
  </si>
  <si>
    <t>884759</t>
  </si>
  <si>
    <t>884760</t>
  </si>
  <si>
    <t>884761</t>
  </si>
  <si>
    <t>884762</t>
  </si>
  <si>
    <t>884764</t>
  </si>
  <si>
    <t>884765</t>
  </si>
  <si>
    <t>884766</t>
  </si>
  <si>
    <t>884767</t>
  </si>
  <si>
    <t>884768</t>
  </si>
  <si>
    <t>884777</t>
  </si>
  <si>
    <t>884782</t>
  </si>
  <si>
    <t>885526</t>
  </si>
  <si>
    <t>885531</t>
  </si>
  <si>
    <t>885532</t>
  </si>
  <si>
    <t>885536</t>
  </si>
  <si>
    <t>885537</t>
  </si>
  <si>
    <t>885541</t>
  </si>
  <si>
    <t>885545</t>
  </si>
  <si>
    <t>889506</t>
  </si>
  <si>
    <t>889507</t>
  </si>
  <si>
    <t>889508</t>
  </si>
  <si>
    <t>889509</t>
  </si>
  <si>
    <t>889510</t>
  </si>
  <si>
    <t>889512</t>
  </si>
  <si>
    <t>889513</t>
  </si>
  <si>
    <t>889514</t>
  </si>
  <si>
    <t>889515</t>
  </si>
  <si>
    <t>889516</t>
  </si>
  <si>
    <t>889552</t>
  </si>
  <si>
    <t>889553</t>
  </si>
  <si>
    <t>889554</t>
  </si>
  <si>
    <t>889555</t>
  </si>
  <si>
    <t>889556</t>
  </si>
  <si>
    <t>889564</t>
  </si>
  <si>
    <t>889567</t>
  </si>
  <si>
    <t>889568</t>
  </si>
  <si>
    <t>JT17Y01J05</t>
  </si>
  <si>
    <t>FLEX Y VICTORY JRSY FOC XL</t>
  </si>
  <si>
    <t>MICA POLARIZADA RKT14 MORADA</t>
  </si>
  <si>
    <t>479-2041</t>
  </si>
  <si>
    <t>MICA RKT 8 POLARIZADA</t>
  </si>
  <si>
    <t>MICA RKT 8 SILVER</t>
  </si>
  <si>
    <t>HH-30/40-MS</t>
  </si>
  <si>
    <t>MICA SILVER 30/40</t>
  </si>
  <si>
    <t>JRC22-101</t>
  </si>
  <si>
    <t>SPEEDMASTER 1PC RACE SUIT 40/CH</t>
  </si>
  <si>
    <t>JRC22-102</t>
  </si>
  <si>
    <t>SPEEDMASTER 1PC RACE SUIT 42/M</t>
  </si>
  <si>
    <t>JRC22-103</t>
  </si>
  <si>
    <t>SPEEDMASTER 1PC RACE SUIT 44/L</t>
  </si>
  <si>
    <t>JRC22-104</t>
  </si>
  <si>
    <t>SPEEDMASTER 1PC RACE SUIT 46/XL</t>
  </si>
  <si>
    <t>JRC22-105</t>
  </si>
  <si>
    <t>SPEEDMASTER 1PC RACE SUIT 48/XXL</t>
  </si>
  <si>
    <t>JRC22-106</t>
  </si>
  <si>
    <t>SPEEDMASTER 1PC RACE SUIT 50/XXXL</t>
  </si>
  <si>
    <t>JRC22-201</t>
  </si>
  <si>
    <t>SPEEDMASTER 2PC RACE SUIT 40/CH</t>
  </si>
  <si>
    <t>JRC22-202</t>
  </si>
  <si>
    <t>SPEEDMASTER 2PC RACE SUIT 42/M</t>
  </si>
  <si>
    <t>JRC22-203</t>
  </si>
  <si>
    <t>SPEEDMASTER 2PC RACE SUIT 44/L</t>
  </si>
  <si>
    <t>JRC22-204</t>
  </si>
  <si>
    <t>SPEEDMASTER 2PC RACE SUIT 46/XL</t>
  </si>
  <si>
    <t>JRC22-205</t>
  </si>
  <si>
    <t>SPEEDMASTER 2PC RACE SUIT 48/XXL</t>
  </si>
  <si>
    <t>JRC22-206</t>
  </si>
  <si>
    <t>SPEEDMASTER 2PC RACE SUIT 50/XXXL</t>
  </si>
  <si>
    <t>CH</t>
  </si>
  <si>
    <t>G</t>
  </si>
  <si>
    <t>EG</t>
  </si>
  <si>
    <t>3EG</t>
  </si>
  <si>
    <t>2EG</t>
  </si>
  <si>
    <t>TAJES DE PIEL SPEED MASTER 1 Y 2 PIEZAS</t>
  </si>
  <si>
    <t>Total TRAJE SPEED MASTER</t>
  </si>
  <si>
    <t>TRAJES DE PIEL JOE ROCKET SPEEDMASTER 2022</t>
  </si>
  <si>
    <t>TRAJE DE 1 PIEZA (MONOPIEL)</t>
  </si>
  <si>
    <t xml:space="preserve">TRAJE DE 2 PIEZAS </t>
  </si>
  <si>
    <t>TRAJES</t>
  </si>
  <si>
    <t>0273734</t>
  </si>
  <si>
    <t>0273735</t>
  </si>
  <si>
    <t>0273736</t>
  </si>
  <si>
    <t>0409-0462-5152</t>
  </si>
  <si>
    <t>JERSEY ANSWER ELITE OPS BLK/CHAR SM</t>
  </si>
  <si>
    <t>0409-0462-5153</t>
  </si>
  <si>
    <t>JERSEY ANSWER ELITE OPS BLK/CHAR MD</t>
  </si>
  <si>
    <t>0409-0462-5154</t>
  </si>
  <si>
    <t>JERSEY ANSWER ELITE OPS BLK/CHAR LG</t>
  </si>
  <si>
    <t>0409-0462-5155</t>
  </si>
  <si>
    <t>JERSEY ANSWER ELITE OPS BLK/CHAR XL</t>
  </si>
  <si>
    <t>0409-0462-5156</t>
  </si>
  <si>
    <t>JERSEY ANSWER ELITE OPS BLK/CHAR 2XL</t>
  </si>
  <si>
    <t>0409-0919-0052</t>
  </si>
  <si>
    <t>JERSEY ANSWER ELITE NEGRO SM</t>
  </si>
  <si>
    <t>0409-0919-0053</t>
  </si>
  <si>
    <t>JERSEY ANSWER ELITE NEGRO MD</t>
  </si>
  <si>
    <t>0409-0919-0054</t>
  </si>
  <si>
    <t>JERSEY ANSWER ELITE NEGRO LG</t>
  </si>
  <si>
    <t>0409-0919-0055</t>
  </si>
  <si>
    <t>JERSEY ANSWER ELITE NEGRO XL</t>
  </si>
  <si>
    <t>0409-0919-0056</t>
  </si>
  <si>
    <t>JERSEY ANSWER ELITE NEGRO XXL</t>
  </si>
  <si>
    <t>0409-0919-0952</t>
  </si>
  <si>
    <t>JERSEY ANSWER ELITE ROJO SM</t>
  </si>
  <si>
    <t>0409-0919-0953</t>
  </si>
  <si>
    <t>JERSEY ANSWER ELITE ROJO MD</t>
  </si>
  <si>
    <t>0409-0919-0954</t>
  </si>
  <si>
    <t>JERSEY ANSWER ELITE ROJO LG</t>
  </si>
  <si>
    <t>0409-0919-0955</t>
  </si>
  <si>
    <t>JERSEY ANSWER ELITE ROJO XL</t>
  </si>
  <si>
    <t>0409-0919-0956</t>
  </si>
  <si>
    <t>JERSEY ANSWER ELITE ROJO XXL</t>
  </si>
  <si>
    <t>0409-0919-2155</t>
  </si>
  <si>
    <t>JERSEY ANSWER ELITE BLANCO XL</t>
  </si>
  <si>
    <t>0409-0919-8152</t>
  </si>
  <si>
    <t>JERSEY ANSWER ELITE AZUL SM</t>
  </si>
  <si>
    <t>0409-0919-8153</t>
  </si>
  <si>
    <t>JERSEY ANSWER ELITE AZUL MD</t>
  </si>
  <si>
    <t>0409-0919-8154</t>
  </si>
  <si>
    <t>JERSEY ANSWER ELITE AZUL LG</t>
  </si>
  <si>
    <t>0409-0919-8155</t>
  </si>
  <si>
    <t>JERSEY ANSWER ELITE AZUL XL</t>
  </si>
  <si>
    <t>0409-0919-8156</t>
  </si>
  <si>
    <t>JERSEY ANSWER ELITE AZUL XXL</t>
  </si>
  <si>
    <t>0409-0926-5254</t>
  </si>
  <si>
    <t>JERSEY ANSWER ELITE FORCE GRIS/AZUL L</t>
  </si>
  <si>
    <t>0409-0926-5255</t>
  </si>
  <si>
    <t>JERSEY ANSWER ELITE FORCE GRIS/AZUL XL</t>
  </si>
  <si>
    <t>0409-0926-9552</t>
  </si>
  <si>
    <t>JERSEY ANSWER ELITE FORCE GRIS/NARANJA S</t>
  </si>
  <si>
    <t>0409-0926-9553</t>
  </si>
  <si>
    <t>JERSEY ANSWER ELITE FORCE GRIS/NARANJA M</t>
  </si>
  <si>
    <t>0409-0926-9554</t>
  </si>
  <si>
    <t>JERSEY ANSWER ELITE FORCE GRIS/NARANJA L</t>
  </si>
  <si>
    <t>0409-0926-9555</t>
  </si>
  <si>
    <t>JERSEY ANSWER ELITE FORCE GRIS/NARANJA XL</t>
  </si>
  <si>
    <t>0409-0926-9853</t>
  </si>
  <si>
    <t>JERSEY ANSWER ELITE FORCE  BLANCO/NEON M</t>
  </si>
  <si>
    <t>0409-0926-9854</t>
  </si>
  <si>
    <t>JERSEY ANSWER ELITE FORCE  BLANCO/NEON L</t>
  </si>
  <si>
    <t>0409-0926-9855</t>
  </si>
  <si>
    <t>JERSEY ANSWER ELITE FORCE  BLANCO/NEON XL</t>
  </si>
  <si>
    <t>0409-0926-9856</t>
  </si>
  <si>
    <t>JERSEY ANSWER ELITE FORCE  BLANCO/NEON 2XL</t>
  </si>
  <si>
    <t>0409-0933-9653</t>
  </si>
  <si>
    <t>JERSEY ANSWER ELITE DISCORD NEGRO/NARANJA M</t>
  </si>
  <si>
    <t>0409-0951-1553</t>
  </si>
  <si>
    <t>JERSEY ANSWER SYNCRON VOYD MDNT/WHT MD</t>
  </si>
  <si>
    <t>0409-0951-1554</t>
  </si>
  <si>
    <t>JERSEY ANSWER SYNCRON VOYD MDNT/WHT LG</t>
  </si>
  <si>
    <t>0409-0951-1555</t>
  </si>
  <si>
    <t>JERSEY ANSWER SYNCRON VOYD MDNT/WHT XL</t>
  </si>
  <si>
    <t>0409-0951-1556</t>
  </si>
  <si>
    <t>JERSEY ANSWER SYNCRON VOYD MDNT/WHT 2XL</t>
  </si>
  <si>
    <t>0409-0951-3952</t>
  </si>
  <si>
    <t>JERSEY ANSWER SYNCRON VOYD BLK/STEEL SM</t>
  </si>
  <si>
    <t>0409-0951-3953</t>
  </si>
  <si>
    <t>JERSEY ANSWER SYNCRON VOYD BLK/STEEL MD</t>
  </si>
  <si>
    <t>0409-0951-3954</t>
  </si>
  <si>
    <t>JERSEY ANSWER SYNCRON VOYD BLK/STEEL LG</t>
  </si>
  <si>
    <t>0409-0951-3955</t>
  </si>
  <si>
    <t>JERSEY ANSWER SYNCRON VOYD BLK/STEEL XL</t>
  </si>
  <si>
    <t>0409-0951-3956</t>
  </si>
  <si>
    <t>JERSEY ANSWER SYNCRON VOYD BLK/STEEL 2XL</t>
  </si>
  <si>
    <t>0409-0951-5152</t>
  </si>
  <si>
    <t>JERSEY ANSWER SYNCRON VOYD CHAR/GRAY SM</t>
  </si>
  <si>
    <t>0409-0951-5153</t>
  </si>
  <si>
    <t>JERSEY ANSWER SYNCRON VOYD CHAR/GRAY MD</t>
  </si>
  <si>
    <t>0409-0951-5154</t>
  </si>
  <si>
    <t>JERSEY ANSWER SYNCRON VOYD CHAR/GRAY LG</t>
  </si>
  <si>
    <t>0409-0951-5155</t>
  </si>
  <si>
    <t>JERSEY ANSWER SYNCRON VOYD CHAR/GRAY XL</t>
  </si>
  <si>
    <t>0409-0951-5156</t>
  </si>
  <si>
    <t>JERSEY ANSWER SYNCRON VOYD CHAR/GRAY 2XL</t>
  </si>
  <si>
    <t>0409-0953-0953</t>
  </si>
  <si>
    <t>JERSEY ANSWER ARKON RED/BLK MD</t>
  </si>
  <si>
    <t>0409-0953-0954</t>
  </si>
  <si>
    <t>JERSEY ANSWER ARKON RED/BLK LG</t>
  </si>
  <si>
    <t>0409-0953-0955</t>
  </si>
  <si>
    <t>JERSEY ANSWER ARKON RED/BLK XL</t>
  </si>
  <si>
    <t>0409-0953-0956</t>
  </si>
  <si>
    <t>JERSEY ANSWER ARKON RED/BLK 2XL</t>
  </si>
  <si>
    <t>0409-0953-1052</t>
  </si>
  <si>
    <t>JERSEY ANSWER ARKON BLK/WHT SM</t>
  </si>
  <si>
    <t>0409-0953-1054</t>
  </si>
  <si>
    <t>JERSEY ANSWER ARKON BLK/WHT LG</t>
  </si>
  <si>
    <t>0409-0953-1055</t>
  </si>
  <si>
    <t>JERSEY ANSWER ARKON BLK/WHT XL</t>
  </si>
  <si>
    <t>0409-0953-4853</t>
  </si>
  <si>
    <t>JERSEY ANSWER ARKON BLACK MD</t>
  </si>
  <si>
    <t>0409-0953-4854</t>
  </si>
  <si>
    <t>JERSEY ANSWER ARKON BLACK LG</t>
  </si>
  <si>
    <t>0409-0954-0953</t>
  </si>
  <si>
    <t>JERSEY ANSWER ELITE KORZA RED/WHT MD</t>
  </si>
  <si>
    <t>0409-0954-0954</t>
  </si>
  <si>
    <t>JERSEY ANSWER ELITE KORZA RED/WHT LG</t>
  </si>
  <si>
    <t>0409-0954-0956</t>
  </si>
  <si>
    <t>JERSEY ANSWER ELITE KORZA RED/WHT 2XL</t>
  </si>
  <si>
    <t>0409-0954-1552</t>
  </si>
  <si>
    <t>JERSEY ANSWER ELITE KORZA MDNT/WHT SM</t>
  </si>
  <si>
    <t>0409-0954-1555</t>
  </si>
  <si>
    <t>JERSEY ANSWER ELITE KORZA MDNT/WHT XL</t>
  </si>
  <si>
    <t>0409-0956-0954</t>
  </si>
  <si>
    <t>JERSEY ANSWER SYNCRON PROGLO RD/BLK LG</t>
  </si>
  <si>
    <t>0409-0956-0955</t>
  </si>
  <si>
    <t>JERSEY ANSWER SYNCRON PROGLO RD/BLK XL</t>
  </si>
  <si>
    <t>0409-0958-0953</t>
  </si>
  <si>
    <t>JERSEY ANSWER ARKON KORZA RFLX/RED MD</t>
  </si>
  <si>
    <t>0409-0958-0954</t>
  </si>
  <si>
    <t>JERSEY ANSWER ARKON KORZA RFLX/RED LG</t>
  </si>
  <si>
    <t>0409-0958-0955</t>
  </si>
  <si>
    <t>JERSEY ANSWER ARKON KORZA RFLX/RED XL</t>
  </si>
  <si>
    <t>0409-0958-0956</t>
  </si>
  <si>
    <t>JERSEY ANSWER ARKON KORZA RFLX/RED 2XL</t>
  </si>
  <si>
    <t>0409-0958-9652</t>
  </si>
  <si>
    <t>JERSEY ANSWER ARKON KORZA BLK/RED SM</t>
  </si>
  <si>
    <t>0409-2930-4354</t>
  </si>
  <si>
    <t>JERSEY ANSWER YOUTH SYNCRON DRIFT NARANJA/CARBON /L</t>
  </si>
  <si>
    <t>880737</t>
  </si>
  <si>
    <t>CAT OUTA HELL YOGA PNT BLK W2R</t>
  </si>
  <si>
    <t>880738</t>
  </si>
  <si>
    <t>CAT OUTA HELL YOGA PNT BLK W4R</t>
  </si>
  <si>
    <t>880739</t>
  </si>
  <si>
    <t>CAT OUTA HELL YOGA PNT BLK W6R</t>
  </si>
  <si>
    <t>880741</t>
  </si>
  <si>
    <t>CAT OUTA HELL YOGA PNT BLK W8R</t>
  </si>
  <si>
    <t>880742</t>
  </si>
  <si>
    <t>CAT OUTA HELL YOGA PNT BLK W8L</t>
  </si>
  <si>
    <t>880743</t>
  </si>
  <si>
    <t>CAT OUT HELL YOGA PNT BLK W10R</t>
  </si>
  <si>
    <t>880744</t>
  </si>
  <si>
    <t>CAT OUT HELL YOGA PNT BLK W10L</t>
  </si>
  <si>
    <t>880745</t>
  </si>
  <si>
    <t>CAT OUT HELL YOGA PNT BLK W12R</t>
  </si>
  <si>
    <t>880746</t>
  </si>
  <si>
    <t>CAT OUT HELL YOGA PNT BLK W12L</t>
  </si>
  <si>
    <t>880747</t>
  </si>
  <si>
    <t>CAT OUT HELL YOGA PNT BLK W14R</t>
  </si>
  <si>
    <t>880748</t>
  </si>
  <si>
    <t>CAT OUT HELL YOGA PNT BLK W14L</t>
  </si>
  <si>
    <t>880749</t>
  </si>
  <si>
    <t>CAT OUT HELL YOGA PNT BLK W16R</t>
  </si>
  <si>
    <t>885037</t>
  </si>
  <si>
    <t>INSURGENT VEST BLK/WHT LG</t>
  </si>
  <si>
    <t>16</t>
  </si>
  <si>
    <t>PANTALON MISSION AZUL 32/30</t>
  </si>
  <si>
    <t>48-00100</t>
  </si>
  <si>
    <t>PROTECCION VAULT HOMBRO NIVEL 1</t>
  </si>
  <si>
    <t>48-00101</t>
  </si>
  <si>
    <t>PROTECCION VAULT CODO/RODILLA NIVEL 1</t>
  </si>
  <si>
    <t>48-00110</t>
  </si>
  <si>
    <t>PROTECCION VAULT ESPALDA NIVEL 2</t>
  </si>
  <si>
    <t>48-00111</t>
  </si>
  <si>
    <t>PROTECCION VAULT HOMBRO NIVEL 2</t>
  </si>
  <si>
    <t>48-00112</t>
  </si>
  <si>
    <t>PROTECCION VAULT CODO/RODILLA NIVEL 2</t>
  </si>
  <si>
    <t>RTK 8 VELOCITY  (mica transparente)</t>
  </si>
  <si>
    <t>GUANTE GAS TOWN NEGRO /M</t>
  </si>
  <si>
    <t>CHAMARRA HOGTWON ARMORED NEGRO /MD</t>
  </si>
  <si>
    <t>4-641204</t>
  </si>
  <si>
    <t>CHAMARRA ROCKET 92' NEGRA /SM</t>
  </si>
  <si>
    <t>PIN LOCK TRANSPARENTE RKT 15</t>
  </si>
  <si>
    <t>5-726703</t>
  </si>
  <si>
    <t>CASCO RKT 15 SOLID MATTE BLACK /XS</t>
  </si>
  <si>
    <t>5-726803</t>
  </si>
  <si>
    <t>CASCO RKT 15 ION MATTE BLACK /XS</t>
  </si>
  <si>
    <t>5-726883</t>
  </si>
  <si>
    <t>CASCO RKT 15 ION GREY /XS</t>
  </si>
  <si>
    <t>10</t>
  </si>
  <si>
    <t>En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</si>
</sst>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&quot; $&quot;* #,##0.00\ ;&quot;-$&quot;* #,##0.00\ ;&quot; $&quot;* \-#\ ;@"/>
    <numFmt numFmtId="165" formatCode="[$$-80A]#,##0.00;[Red]\-[$$-80A]#,##0.00"/>
    <numFmt numFmtId="166" formatCode="\$#,##0.00"/>
    <numFmt numFmtId="167" formatCode="&quot; $&quot;* #,##0.00\ ;&quot;-$&quot;* #,##0.00\ ;&quot; $&quot;* \-#\ ;@\ "/>
    <numFmt numFmtId="168" formatCode="&quot; $ &quot;* #,##0.00\ ;&quot;-$ &quot;* #,##0.00\ ;&quot; $ &quot;* \-#\ ;@"/>
    <numFmt numFmtId="169" formatCode="#,##0\ ;\(#,##0\)"/>
    <numFmt numFmtId="170" formatCode="#,##0.00\ ;\(#,##0.00\)"/>
    <numFmt numFmtId="171" formatCode="&quot;$&quot;#,##0.00"/>
  </numFmts>
  <fonts count="10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indexed="9"/>
      <name val="Calibri"/>
      <family val="2"/>
    </font>
    <font>
      <b/>
      <i/>
      <u/>
      <sz val="26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i/>
      <u/>
      <sz val="16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b/>
      <sz val="12"/>
      <color indexed="9"/>
      <name val="Calibri"/>
      <family val="2"/>
      <charset val="1"/>
    </font>
    <font>
      <b/>
      <u/>
      <sz val="11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u/>
      <sz val="12"/>
      <color indexed="8"/>
      <name val="Calibri"/>
      <family val="2"/>
      <charset val="1"/>
    </font>
    <font>
      <b/>
      <u/>
      <sz val="14"/>
      <color indexed="10"/>
      <name val="Calibri"/>
      <family val="2"/>
      <charset val="1"/>
    </font>
    <font>
      <b/>
      <u/>
      <sz val="13"/>
      <color indexed="10"/>
      <name val="Calibri"/>
      <family val="2"/>
      <charset val="1"/>
    </font>
    <font>
      <b/>
      <i/>
      <sz val="11"/>
      <color indexed="8"/>
      <name val="Calibri"/>
      <family val="2"/>
      <charset val="1"/>
    </font>
    <font>
      <b/>
      <sz val="10"/>
      <name val="Arial"/>
      <family val="2"/>
      <charset val="1"/>
    </font>
    <font>
      <b/>
      <sz val="14"/>
      <color indexed="8"/>
      <name val="Calibri"/>
      <family val="2"/>
      <charset val="1"/>
    </font>
    <font>
      <b/>
      <i/>
      <u/>
      <sz val="14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26"/>
      <color indexed="8"/>
      <name val="Calibri"/>
      <family val="2"/>
      <charset val="1"/>
    </font>
    <font>
      <sz val="12"/>
      <name val="Calibri"/>
      <family val="2"/>
      <charset val="1"/>
    </font>
    <font>
      <b/>
      <i/>
      <sz val="16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2"/>
      <color indexed="10"/>
      <name val="Calibri"/>
      <family val="2"/>
      <charset val="1"/>
    </font>
    <font>
      <b/>
      <sz val="10"/>
      <color indexed="8"/>
      <name val="Arial"/>
      <family val="2"/>
      <charset val="1"/>
    </font>
    <font>
      <b/>
      <u/>
      <sz val="14"/>
      <color indexed="8"/>
      <name val="Arial"/>
      <family val="2"/>
      <charset val="1"/>
    </font>
    <font>
      <b/>
      <u/>
      <sz val="14"/>
      <color indexed="8"/>
      <name val="Calibri"/>
      <family val="2"/>
      <charset val="1"/>
    </font>
    <font>
      <b/>
      <i/>
      <u/>
      <sz val="12"/>
      <color indexed="9"/>
      <name val="Calibri"/>
      <family val="2"/>
      <charset val="1"/>
    </font>
    <font>
      <b/>
      <sz val="16"/>
      <color indexed="14"/>
      <name val="Calibri"/>
      <family val="2"/>
      <charset val="1"/>
    </font>
    <font>
      <b/>
      <sz val="12"/>
      <color indexed="60"/>
      <name val="Calibri"/>
      <family val="2"/>
      <charset val="1"/>
    </font>
    <font>
      <b/>
      <sz val="12"/>
      <name val="Calibri"/>
      <family val="2"/>
      <charset val="1"/>
    </font>
    <font>
      <b/>
      <i/>
      <u/>
      <sz val="10"/>
      <name val="Arial"/>
      <family val="2"/>
      <charset val="1"/>
    </font>
    <font>
      <b/>
      <i/>
      <u/>
      <sz val="12"/>
      <color indexed="8"/>
      <name val="Calibri"/>
      <family val="2"/>
      <charset val="1"/>
    </font>
    <font>
      <b/>
      <i/>
      <u/>
      <sz val="20"/>
      <color indexed="8"/>
      <name val="Calibri"/>
      <family val="2"/>
      <charset val="1"/>
    </font>
    <font>
      <b/>
      <i/>
      <u/>
      <sz val="16"/>
      <color indexed="9"/>
      <name val="Calibri"/>
      <family val="2"/>
      <charset val="1"/>
    </font>
    <font>
      <sz val="10"/>
      <color indexed="9"/>
      <name val="Arial"/>
      <family val="2"/>
      <charset val="1"/>
    </font>
    <font>
      <b/>
      <sz val="14"/>
      <color indexed="13"/>
      <name val="Calibri"/>
      <family val="2"/>
      <charset val="1"/>
    </font>
    <font>
      <u/>
      <sz val="12"/>
      <color indexed="8"/>
      <name val="Calibri"/>
      <family val="2"/>
      <charset val="1"/>
    </font>
    <font>
      <u/>
      <sz val="10"/>
      <name val="Arial"/>
      <family val="2"/>
      <charset val="1"/>
    </font>
    <font>
      <b/>
      <i/>
      <u/>
      <sz val="20"/>
      <color indexed="9"/>
      <name val="Calibri"/>
      <family val="2"/>
      <charset val="1"/>
    </font>
    <font>
      <b/>
      <i/>
      <u/>
      <sz val="13"/>
      <color indexed="9"/>
      <name val="Calibri"/>
      <family val="2"/>
      <charset val="1"/>
    </font>
    <font>
      <b/>
      <i/>
      <u/>
      <sz val="14"/>
      <color indexed="9"/>
      <name val="Calibri"/>
      <family val="2"/>
      <charset val="1"/>
    </font>
    <font>
      <b/>
      <sz val="14"/>
      <color indexed="9"/>
      <name val="Calibri"/>
      <family val="2"/>
      <charset val="1"/>
    </font>
    <font>
      <sz val="11"/>
      <name val="Arial"/>
      <family val="2"/>
      <charset val="1"/>
    </font>
    <font>
      <b/>
      <i/>
      <u/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6"/>
      <name val="Calibri"/>
      <family val="2"/>
      <charset val="1"/>
    </font>
    <font>
      <sz val="11"/>
      <name val="Calibri (Cuerpo)"/>
      <charset val="1"/>
    </font>
    <font>
      <sz val="11"/>
      <color indexed="8"/>
      <name val="Calibri (Cuerpo)"/>
      <charset val="1"/>
    </font>
    <font>
      <b/>
      <u/>
      <sz val="10"/>
      <name val="Arial"/>
      <family val="2"/>
      <charset val="1"/>
    </font>
    <font>
      <sz val="10"/>
      <color indexed="58"/>
      <name val="Arial"/>
      <family val="2"/>
      <charset val="1"/>
    </font>
    <font>
      <sz val="11"/>
      <color indexed="8"/>
      <name val="Arial"/>
      <family val="2"/>
      <charset val="1"/>
    </font>
    <font>
      <b/>
      <u/>
      <sz val="14"/>
      <name val="Arial"/>
      <family val="2"/>
      <charset val="1"/>
    </font>
    <font>
      <b/>
      <sz val="15"/>
      <color indexed="8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3"/>
      <color rgb="FFFF0000"/>
      <name val="Calibri"/>
      <family val="2"/>
    </font>
    <font>
      <b/>
      <sz val="11"/>
      <color rgb="FFFF33CC"/>
      <name val="Calibri"/>
      <family val="2"/>
      <scheme val="minor"/>
    </font>
    <font>
      <b/>
      <sz val="12"/>
      <color rgb="FFFF33CC"/>
      <name val="Calibri"/>
      <family val="2"/>
    </font>
    <font>
      <b/>
      <u/>
      <sz val="11"/>
      <color theme="1"/>
      <name val="Calibri"/>
      <family val="2"/>
      <charset val="1"/>
    </font>
    <font>
      <b/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u/>
      <sz val="11"/>
      <color rgb="FFFF000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16"/>
      <color theme="0"/>
      <name val="Calibri"/>
      <family val="2"/>
      <charset val="1"/>
    </font>
    <font>
      <sz val="11"/>
      <color theme="1"/>
      <name val="Calibri"/>
      <family val="2"/>
      <charset val="1"/>
    </font>
    <font>
      <sz val="12"/>
      <color rgb="FF000000"/>
      <name val="Calibri"/>
      <family val="2"/>
      <scheme val="minor"/>
    </font>
    <font>
      <b/>
      <i/>
      <u/>
      <sz val="11"/>
      <name val="Arial"/>
      <family val="2"/>
      <charset val="1"/>
    </font>
    <font>
      <b/>
      <sz val="16"/>
      <color indexed="8"/>
      <name val="Calibri"/>
      <family val="2"/>
    </font>
    <font>
      <b/>
      <sz val="14"/>
      <color rgb="FFFF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2"/>
      <color rgb="FFFF0000"/>
      <name val="Calibri"/>
      <family val="2"/>
    </font>
    <font>
      <b/>
      <sz val="12"/>
      <color indexed="8"/>
      <name val="Calibri"/>
      <family val="2"/>
    </font>
    <font>
      <b/>
      <sz val="14"/>
      <color rgb="FFFF33CC"/>
      <name val="Calibri"/>
      <family val="2"/>
      <scheme val="minor"/>
    </font>
    <font>
      <b/>
      <sz val="14"/>
      <color rgb="FFFF33CC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0"/>
      <name val="Calibri"/>
      <family val="2"/>
    </font>
    <font>
      <b/>
      <sz val="13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u/>
      <sz val="11"/>
      <color theme="0"/>
      <name val="Calibri"/>
      <family val="2"/>
    </font>
    <font>
      <b/>
      <sz val="11"/>
      <color rgb="FFFF00FF"/>
      <name val="Calibri"/>
      <family val="2"/>
    </font>
    <font>
      <b/>
      <sz val="12"/>
      <color rgb="FFFF00FF"/>
      <name val="Calibri"/>
      <family val="2"/>
    </font>
    <font>
      <b/>
      <sz val="16"/>
      <color indexed="8"/>
      <name val="Calibri"/>
      <family val="2"/>
      <charset val="1"/>
    </font>
    <font>
      <sz val="10"/>
      <name val="Arial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99"/>
        <bgColor indexed="22"/>
      </patternFill>
    </fill>
    <fill>
      <patternFill patternType="solid">
        <fgColor rgb="FFFF9999"/>
        <bgColor indexed="45"/>
      </patternFill>
    </fill>
    <fill>
      <patternFill patternType="solid">
        <fgColor theme="2" tint="-0.249977111117893"/>
        <bgColor indexed="55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9999"/>
        <bgColor indexed="29"/>
      </patternFill>
    </fill>
    <fill>
      <patternFill patternType="solid">
        <fgColor rgb="FFFF9999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4">
    <xf numFmtId="0" fontId="0" fillId="0" borderId="0"/>
    <xf numFmtId="167" fontId="24" fillId="0" borderId="0" applyBorder="0" applyProtection="0"/>
    <xf numFmtId="0" fontId="21" fillId="0" borderId="0"/>
    <xf numFmtId="0" fontId="19" fillId="0" borderId="0"/>
    <xf numFmtId="0" fontId="18" fillId="0" borderId="0"/>
    <xf numFmtId="0" fontId="9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9" fontId="108" fillId="0" borderId="0" applyFont="0" applyFill="0" applyBorder="0" applyAlignment="0" applyProtection="0"/>
  </cellStyleXfs>
  <cellXfs count="448">
    <xf numFmtId="0" fontId="0" fillId="0" borderId="0" xfId="0"/>
    <xf numFmtId="0" fontId="0" fillId="0" borderId="0" xfId="0" applyFont="1" applyBorder="1"/>
    <xf numFmtId="0" fontId="0" fillId="0" borderId="0" xfId="0" applyBorder="1"/>
    <xf numFmtId="0" fontId="22" fillId="2" borderId="0" xfId="0" applyFont="1" applyFill="1" applyBorder="1"/>
    <xf numFmtId="0" fontId="23" fillId="2" borderId="0" xfId="0" applyFont="1" applyFill="1" applyBorder="1" applyAlignment="1"/>
    <xf numFmtId="0" fontId="23" fillId="0" borderId="0" xfId="0" applyFont="1" applyBorder="1" applyAlignment="1"/>
    <xf numFmtId="0" fontId="24" fillId="0" borderId="0" xfId="0" applyFont="1"/>
    <xf numFmtId="0" fontId="25" fillId="2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0" borderId="0" xfId="0" applyFont="1" applyBorder="1" applyAlignment="1"/>
    <xf numFmtId="0" fontId="24" fillId="0" borderId="0" xfId="0" applyFont="1" applyBorder="1"/>
    <xf numFmtId="0" fontId="24" fillId="2" borderId="0" xfId="0" applyFont="1" applyFill="1" applyBorder="1"/>
    <xf numFmtId="0" fontId="27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/>
    <xf numFmtId="164" fontId="27" fillId="2" borderId="0" xfId="0" applyNumberFormat="1" applyFont="1" applyFill="1" applyBorder="1"/>
    <xf numFmtId="0" fontId="27" fillId="0" borderId="0" xfId="0" applyFont="1" applyBorder="1"/>
    <xf numFmtId="164" fontId="24" fillId="2" borderId="0" xfId="0" applyNumberFormat="1" applyFont="1" applyFill="1" applyBorder="1"/>
    <xf numFmtId="0" fontId="28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165" fontId="31" fillId="3" borderId="1" xfId="0" applyNumberFormat="1" applyFont="1" applyFill="1" applyBorder="1" applyAlignment="1">
      <alignment horizontal="center"/>
    </xf>
    <xf numFmtId="164" fontId="24" fillId="3" borderId="1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2" fillId="3" borderId="1" xfId="0" applyFont="1" applyFill="1" applyBorder="1" applyAlignment="1">
      <alignment horizontal="center"/>
    </xf>
    <xf numFmtId="164" fontId="32" fillId="3" borderId="1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6" fontId="24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66" fontId="27" fillId="0" borderId="1" xfId="0" applyNumberFormat="1" applyFont="1" applyBorder="1" applyAlignment="1">
      <alignment horizontal="center"/>
    </xf>
    <xf numFmtId="0" fontId="0" fillId="0" borderId="0" xfId="0" applyFont="1"/>
    <xf numFmtId="0" fontId="29" fillId="3" borderId="1" xfId="0" applyFont="1" applyFill="1" applyBorder="1" applyAlignment="1">
      <alignment horizontal="center" vertical="center"/>
    </xf>
    <xf numFmtId="165" fontId="33" fillId="3" borderId="1" xfId="0" applyNumberFormat="1" applyFont="1" applyFill="1" applyBorder="1" applyAlignment="1">
      <alignment horizontal="center"/>
    </xf>
    <xf numFmtId="165" fontId="34" fillId="3" borderId="1" xfId="0" applyNumberFormat="1" applyFont="1" applyFill="1" applyBorder="1" applyAlignment="1">
      <alignment horizontal="center"/>
    </xf>
    <xf numFmtId="165" fontId="35" fillId="3" borderId="1" xfId="0" applyNumberFormat="1" applyFont="1" applyFill="1" applyBorder="1" applyAlignment="1">
      <alignment horizontal="center"/>
    </xf>
    <xf numFmtId="0" fontId="24" fillId="0" borderId="1" xfId="0" applyFont="1" applyBorder="1"/>
    <xf numFmtId="0" fontId="25" fillId="0" borderId="1" xfId="0" applyFont="1" applyBorder="1" applyAlignment="1">
      <alignment horizontal="center"/>
    </xf>
    <xf numFmtId="166" fontId="27" fillId="0" borderId="1" xfId="0" applyNumberFormat="1" applyFont="1" applyBorder="1" applyAlignment="1">
      <alignment horizontal="center" wrapText="1"/>
    </xf>
    <xf numFmtId="0" fontId="24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wrapText="1"/>
    </xf>
    <xf numFmtId="164" fontId="36" fillId="3" borderId="1" xfId="0" applyNumberFormat="1" applyFont="1" applyFill="1" applyBorder="1" applyAlignment="1">
      <alignment horizontal="center"/>
    </xf>
    <xf numFmtId="0" fontId="27" fillId="0" borderId="0" xfId="0" applyFont="1"/>
    <xf numFmtId="0" fontId="37" fillId="0" borderId="0" xfId="0" applyFont="1"/>
    <xf numFmtId="0" fontId="27" fillId="0" borderId="0" xfId="0" applyFont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27" fillId="0" borderId="1" xfId="0" applyFont="1" applyBorder="1"/>
    <xf numFmtId="0" fontId="39" fillId="0" borderId="1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0" fillId="0" borderId="0" xfId="0" applyFont="1"/>
    <xf numFmtId="0" fontId="42" fillId="0" borderId="0" xfId="0" applyFont="1"/>
    <xf numFmtId="0" fontId="40" fillId="0" borderId="0" xfId="0" applyFont="1" applyBorder="1"/>
    <xf numFmtId="0" fontId="27" fillId="3" borderId="1" xfId="0" applyFont="1" applyFill="1" applyBorder="1" applyAlignment="1">
      <alignment horizontal="center"/>
    </xf>
    <xf numFmtId="164" fontId="27" fillId="3" borderId="1" xfId="0" applyNumberFormat="1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44" fillId="0" borderId="2" xfId="0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/>
    <xf numFmtId="168" fontId="24" fillId="0" borderId="1" xfId="0" applyNumberFormat="1" applyFont="1" applyBorder="1"/>
    <xf numFmtId="164" fontId="27" fillId="0" borderId="1" xfId="0" applyNumberFormat="1" applyFont="1" applyBorder="1" applyAlignment="1">
      <alignment horizontal="center"/>
    </xf>
    <xf numFmtId="168" fontId="27" fillId="0" borderId="1" xfId="0" applyNumberFormat="1" applyFont="1" applyBorder="1"/>
    <xf numFmtId="0" fontId="27" fillId="3" borderId="0" xfId="0" applyFont="1" applyFill="1" applyAlignment="1">
      <alignment horizontal="center"/>
    </xf>
    <xf numFmtId="167" fontId="45" fillId="3" borderId="0" xfId="1" applyFont="1" applyFill="1" applyBorder="1" applyProtection="1"/>
    <xf numFmtId="0" fontId="40" fillId="0" borderId="1" xfId="0" applyFont="1" applyBorder="1" applyAlignment="1">
      <alignment horizontal="center"/>
    </xf>
    <xf numFmtId="167" fontId="45" fillId="3" borderId="1" xfId="1" applyFont="1" applyFill="1" applyBorder="1" applyProtection="1"/>
    <xf numFmtId="0" fontId="44" fillId="0" borderId="0" xfId="0" applyFont="1" applyAlignment="1">
      <alignment horizontal="center"/>
    </xf>
    <xf numFmtId="0" fontId="46" fillId="0" borderId="0" xfId="0" applyFont="1"/>
    <xf numFmtId="165" fontId="45" fillId="3" borderId="0" xfId="0" applyNumberFormat="1" applyFont="1" applyFill="1"/>
    <xf numFmtId="0" fontId="32" fillId="0" borderId="1" xfId="0" applyFont="1" applyBorder="1"/>
    <xf numFmtId="164" fontId="27" fillId="0" borderId="1" xfId="0" applyNumberFormat="1" applyFont="1" applyBorder="1"/>
    <xf numFmtId="0" fontId="47" fillId="0" borderId="1" xfId="0" applyNumberFormat="1" applyFont="1" applyBorder="1" applyAlignment="1">
      <alignment horizontal="center"/>
    </xf>
    <xf numFmtId="167" fontId="48" fillId="0" borderId="1" xfId="1" applyFont="1" applyBorder="1" applyProtection="1"/>
    <xf numFmtId="164" fontId="24" fillId="0" borderId="0" xfId="0" applyNumberFormat="1" applyFont="1" applyAlignment="1">
      <alignment horizontal="center"/>
    </xf>
    <xf numFmtId="168" fontId="24" fillId="0" borderId="0" xfId="0" applyNumberFormat="1" applyFont="1"/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" xfId="0" applyFont="1" applyBorder="1" applyAlignment="1">
      <alignment horizontal="center" vertical="center"/>
    </xf>
    <xf numFmtId="168" fontId="52" fillId="0" borderId="1" xfId="0" applyNumberFormat="1" applyFont="1" applyBorder="1"/>
    <xf numFmtId="0" fontId="53" fillId="0" borderId="1" xfId="0" applyFont="1" applyBorder="1" applyAlignment="1">
      <alignment horizontal="center"/>
    </xf>
    <xf numFmtId="0" fontId="53" fillId="0" borderId="1" xfId="0" applyNumberFormat="1" applyFont="1" applyBorder="1" applyAlignment="1">
      <alignment horizontal="center"/>
    </xf>
    <xf numFmtId="167" fontId="54" fillId="0" borderId="1" xfId="1" applyFont="1" applyBorder="1" applyProtection="1"/>
    <xf numFmtId="0" fontId="52" fillId="2" borderId="0" xfId="0" applyFont="1" applyFill="1" applyAlignment="1">
      <alignment horizontal="center"/>
    </xf>
    <xf numFmtId="169" fontId="24" fillId="2" borderId="0" xfId="0" applyNumberFormat="1" applyFont="1" applyFill="1" applyBorder="1" applyAlignment="1">
      <alignment horizontal="center"/>
    </xf>
    <xf numFmtId="164" fontId="24" fillId="2" borderId="0" xfId="0" applyNumberFormat="1" applyFont="1" applyFill="1" applyBorder="1" applyAlignment="1">
      <alignment horizontal="center"/>
    </xf>
    <xf numFmtId="169" fontId="27" fillId="2" borderId="0" xfId="0" applyNumberFormat="1" applyFont="1" applyFill="1" applyBorder="1"/>
    <xf numFmtId="169" fontId="24" fillId="2" borderId="0" xfId="0" applyNumberFormat="1" applyFont="1" applyFill="1" applyBorder="1"/>
    <xf numFmtId="169" fontId="24" fillId="0" borderId="0" xfId="0" applyNumberFormat="1" applyFont="1"/>
    <xf numFmtId="164" fontId="24" fillId="0" borderId="0" xfId="0" applyNumberFormat="1" applyFont="1"/>
    <xf numFmtId="0" fontId="29" fillId="4" borderId="0" xfId="0" applyFont="1" applyFill="1" applyAlignment="1">
      <alignment horizontal="center"/>
    </xf>
    <xf numFmtId="169" fontId="29" fillId="4" borderId="0" xfId="0" applyNumberFormat="1" applyFont="1" applyFill="1" applyAlignment="1">
      <alignment horizontal="center"/>
    </xf>
    <xf numFmtId="164" fontId="45" fillId="4" borderId="1" xfId="0" applyNumberFormat="1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/>
    </xf>
    <xf numFmtId="0" fontId="27" fillId="4" borderId="6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169" fontId="21" fillId="0" borderId="1" xfId="0" applyNumberFormat="1" applyFont="1" applyBorder="1" applyAlignment="1">
      <alignment horizontal="center"/>
    </xf>
    <xf numFmtId="170" fontId="21" fillId="0" borderId="1" xfId="0" applyNumberFormat="1" applyFont="1" applyBorder="1" applyAlignment="1">
      <alignment horizontal="center"/>
    </xf>
    <xf numFmtId="0" fontId="42" fillId="0" borderId="0" xfId="0" applyNumberFormat="1" applyFont="1" applyBorder="1" applyAlignment="1">
      <alignment horizontal="center"/>
    </xf>
    <xf numFmtId="169" fontId="32" fillId="0" borderId="1" xfId="0" applyNumberFormat="1" applyFont="1" applyBorder="1" applyAlignment="1">
      <alignment horizontal="center"/>
    </xf>
    <xf numFmtId="164" fontId="45" fillId="4" borderId="4" xfId="0" applyNumberFormat="1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169" fontId="21" fillId="0" borderId="8" xfId="0" applyNumberFormat="1" applyFont="1" applyBorder="1" applyAlignment="1">
      <alignment horizontal="center"/>
    </xf>
    <xf numFmtId="164" fontId="24" fillId="0" borderId="8" xfId="0" applyNumberFormat="1" applyFont="1" applyBorder="1"/>
    <xf numFmtId="0" fontId="0" fillId="0" borderId="1" xfId="0" applyBorder="1"/>
    <xf numFmtId="0" fontId="49" fillId="3" borderId="1" xfId="0" applyFont="1" applyFill="1" applyBorder="1" applyAlignment="1">
      <alignment horizontal="center"/>
    </xf>
    <xf numFmtId="169" fontId="27" fillId="3" borderId="1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left"/>
    </xf>
    <xf numFmtId="164" fontId="21" fillId="0" borderId="1" xfId="0" applyNumberFormat="1" applyFont="1" applyBorder="1" applyAlignment="1">
      <alignment horizontal="center"/>
    </xf>
    <xf numFmtId="164" fontId="45" fillId="0" borderId="1" xfId="0" applyNumberFormat="1" applyFont="1" applyBorder="1" applyAlignment="1">
      <alignment horizontal="center"/>
    </xf>
    <xf numFmtId="0" fontId="29" fillId="3" borderId="1" xfId="0" applyFont="1" applyFill="1" applyBorder="1" applyAlignment="1">
      <alignment horizontal="left"/>
    </xf>
    <xf numFmtId="0" fontId="24" fillId="3" borderId="0" xfId="0" applyFont="1" applyFill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169" fontId="27" fillId="3" borderId="6" xfId="0" applyNumberFormat="1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/>
    </xf>
    <xf numFmtId="0" fontId="49" fillId="3" borderId="0" xfId="0" applyFont="1" applyFill="1" applyAlignment="1">
      <alignment horizontal="center"/>
    </xf>
    <xf numFmtId="169" fontId="27" fillId="0" borderId="1" xfId="0" applyNumberFormat="1" applyFont="1" applyBorder="1" applyAlignment="1">
      <alignment horizontal="center"/>
    </xf>
    <xf numFmtId="169" fontId="2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69" fontId="33" fillId="0" borderId="1" xfId="0" applyNumberFormat="1" applyFont="1" applyBorder="1" applyAlignment="1">
      <alignment horizontal="center"/>
    </xf>
    <xf numFmtId="167" fontId="33" fillId="0" borderId="1" xfId="1" applyFont="1" applyBorder="1" applyProtection="1"/>
    <xf numFmtId="0" fontId="55" fillId="2" borderId="0" xfId="0" applyFont="1" applyFill="1" applyBorder="1" applyAlignment="1">
      <alignment horizontal="center" vertical="center"/>
    </xf>
    <xf numFmtId="0" fontId="55" fillId="2" borderId="0" xfId="0" applyFont="1" applyFill="1" applyBorder="1"/>
    <xf numFmtId="0" fontId="25" fillId="2" borderId="0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164" fontId="29" fillId="3" borderId="1" xfId="0" applyNumberFormat="1" applyFont="1" applyFill="1" applyBorder="1" applyAlignment="1">
      <alignment horizontal="center"/>
    </xf>
    <xf numFmtId="0" fontId="58" fillId="3" borderId="1" xfId="0" applyFont="1" applyFill="1" applyBorder="1" applyAlignment="1">
      <alignment horizontal="center"/>
    </xf>
    <xf numFmtId="0" fontId="59" fillId="0" borderId="1" xfId="0" applyNumberFormat="1" applyFont="1" applyBorder="1" applyAlignment="1">
      <alignment horizontal="center"/>
    </xf>
    <xf numFmtId="0" fontId="60" fillId="0" borderId="1" xfId="0" applyFont="1" applyBorder="1"/>
    <xf numFmtId="168" fontId="33" fillId="0" borderId="1" xfId="0" applyNumberFormat="1" applyFont="1" applyBorder="1"/>
    <xf numFmtId="0" fontId="52" fillId="0" borderId="0" xfId="0" applyFont="1"/>
    <xf numFmtId="0" fontId="42" fillId="0" borderId="0" xfId="0" applyFont="1" applyBorder="1"/>
    <xf numFmtId="164" fontId="26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49" fillId="3" borderId="4" xfId="0" applyFont="1" applyFill="1" applyBorder="1" applyAlignment="1">
      <alignment horizontal="center"/>
    </xf>
    <xf numFmtId="170" fontId="32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Border="1"/>
    <xf numFmtId="164" fontId="27" fillId="0" borderId="8" xfId="0" applyNumberFormat="1" applyFont="1" applyBorder="1"/>
    <xf numFmtId="0" fontId="42" fillId="0" borderId="1" xfId="0" applyFont="1" applyBorder="1" applyAlignment="1">
      <alignment horizontal="center"/>
    </xf>
    <xf numFmtId="0" fontId="29" fillId="0" borderId="0" xfId="0" applyFont="1" applyAlignment="1">
      <alignment horizontal="center"/>
    </xf>
    <xf numFmtId="164" fontId="24" fillId="3" borderId="1" xfId="0" applyNumberFormat="1" applyFont="1" applyFill="1" applyBorder="1"/>
    <xf numFmtId="0" fontId="62" fillId="3" borderId="1" xfId="0" applyFont="1" applyFill="1" applyBorder="1" applyAlignment="1">
      <alignment horizontal="center"/>
    </xf>
    <xf numFmtId="0" fontId="0" fillId="3" borderId="1" xfId="0" applyFill="1" applyBorder="1"/>
    <xf numFmtId="3" fontId="21" fillId="0" borderId="1" xfId="0" applyNumberFormat="1" applyFont="1" applyBorder="1" applyAlignment="1">
      <alignment horizontal="center"/>
    </xf>
    <xf numFmtId="0" fontId="63" fillId="3" borderId="1" xfId="0" applyFont="1" applyFill="1" applyBorder="1" applyAlignment="1">
      <alignment horizontal="center"/>
    </xf>
    <xf numFmtId="167" fontId="59" fillId="0" borderId="1" xfId="1" applyFont="1" applyBorder="1" applyProtection="1"/>
    <xf numFmtId="0" fontId="24" fillId="2" borderId="0" xfId="0" applyFont="1" applyFill="1"/>
    <xf numFmtId="0" fontId="0" fillId="2" borderId="0" xfId="0" applyFill="1"/>
    <xf numFmtId="168" fontId="21" fillId="0" borderId="1" xfId="0" applyNumberFormat="1" applyFont="1" applyBorder="1"/>
    <xf numFmtId="0" fontId="65" fillId="0" borderId="1" xfId="0" applyFont="1" applyBorder="1"/>
    <xf numFmtId="0" fontId="66" fillId="0" borderId="1" xfId="0" applyFont="1" applyBorder="1" applyAlignment="1">
      <alignment horizontal="center"/>
    </xf>
    <xf numFmtId="168" fontId="32" fillId="0" borderId="1" xfId="0" applyNumberFormat="1" applyFont="1" applyBorder="1"/>
    <xf numFmtId="0" fontId="67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/>
    </xf>
    <xf numFmtId="0" fontId="68" fillId="0" borderId="1" xfId="0" applyFont="1" applyBorder="1" applyAlignment="1">
      <alignment horizontal="center"/>
    </xf>
    <xf numFmtId="168" fontId="68" fillId="0" borderId="1" xfId="0" applyNumberFormat="1" applyFont="1" applyBorder="1" applyAlignment="1">
      <alignment horizontal="center"/>
    </xf>
    <xf numFmtId="0" fontId="69" fillId="0" borderId="1" xfId="0" applyFont="1" applyBorder="1"/>
    <xf numFmtId="0" fontId="24" fillId="3" borderId="1" xfId="0" applyFont="1" applyFill="1" applyBorder="1"/>
    <xf numFmtId="0" fontId="70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 vertical="center"/>
    </xf>
    <xf numFmtId="0" fontId="71" fillId="0" borderId="1" xfId="0" applyFont="1" applyBorder="1" applyAlignment="1">
      <alignment horizontal="center"/>
    </xf>
    <xf numFmtId="168" fontId="71" fillId="0" borderId="1" xfId="0" applyNumberFormat="1" applyFont="1" applyBorder="1"/>
    <xf numFmtId="0" fontId="24" fillId="3" borderId="0" xfId="0" applyFont="1" applyFill="1"/>
    <xf numFmtId="0" fontId="38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68" fontId="27" fillId="0" borderId="0" xfId="0" applyNumberFormat="1" applyFont="1"/>
    <xf numFmtId="0" fontId="57" fillId="0" borderId="0" xfId="0" applyFont="1"/>
    <xf numFmtId="49" fontId="27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29" fillId="2" borderId="0" xfId="0" applyFont="1" applyFill="1" applyBorder="1"/>
    <xf numFmtId="164" fontId="24" fillId="3" borderId="0" xfId="0" applyNumberFormat="1" applyFont="1" applyFill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7" fontId="24" fillId="0" borderId="1" xfId="1" applyFont="1" applyBorder="1" applyAlignment="1" applyProtection="1">
      <alignment horizontal="center"/>
    </xf>
    <xf numFmtId="167" fontId="21" fillId="0" borderId="1" xfId="1" applyFont="1" applyBorder="1" applyAlignment="1" applyProtection="1">
      <alignment horizontal="center"/>
    </xf>
    <xf numFmtId="0" fontId="21" fillId="0" borderId="1" xfId="2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167" fontId="21" fillId="0" borderId="1" xfId="0" applyNumberFormat="1" applyFont="1" applyBorder="1" applyAlignment="1">
      <alignment horizontal="center"/>
    </xf>
    <xf numFmtId="167" fontId="21" fillId="0" borderId="4" xfId="0" applyNumberFormat="1" applyFont="1" applyBorder="1" applyAlignment="1">
      <alignment horizontal="center"/>
    </xf>
    <xf numFmtId="0" fontId="72" fillId="0" borderId="1" xfId="0" applyNumberFormat="1" applyFont="1" applyBorder="1" applyAlignment="1">
      <alignment horizontal="center"/>
    </xf>
    <xf numFmtId="164" fontId="27" fillId="3" borderId="4" xfId="0" applyNumberFormat="1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73" fillId="0" borderId="1" xfId="0" applyFont="1" applyBorder="1" applyAlignment="1">
      <alignment horizontal="center" vertical="top" wrapText="1"/>
    </xf>
    <xf numFmtId="0" fontId="73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/>
    </xf>
    <xf numFmtId="0" fontId="37" fillId="0" borderId="1" xfId="0" applyNumberFormat="1" applyFont="1" applyBorder="1" applyAlignment="1">
      <alignment horizontal="center"/>
    </xf>
    <xf numFmtId="167" fontId="27" fillId="0" borderId="1" xfId="1" applyFont="1" applyBorder="1" applyProtection="1"/>
    <xf numFmtId="0" fontId="75" fillId="0" borderId="1" xfId="0" applyNumberFormat="1" applyFont="1" applyBorder="1" applyAlignment="1">
      <alignment horizontal="center"/>
    </xf>
    <xf numFmtId="0" fontId="24" fillId="6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168" fontId="76" fillId="2" borderId="0" xfId="0" applyNumberFormat="1" applyFont="1" applyFill="1" applyBorder="1" applyAlignment="1">
      <alignment horizontal="left"/>
    </xf>
    <xf numFmtId="164" fontId="24" fillId="2" borderId="0" xfId="0" applyNumberFormat="1" applyFont="1" applyFill="1" applyBorder="1" applyAlignment="1">
      <alignment horizontal="left"/>
    </xf>
    <xf numFmtId="168" fontId="27" fillId="2" borderId="0" xfId="0" applyNumberFormat="1" applyFont="1" applyFill="1" applyBorder="1" applyAlignment="1">
      <alignment horizontal="left"/>
    </xf>
    <xf numFmtId="0" fontId="27" fillId="2" borderId="1" xfId="0" applyFont="1" applyFill="1" applyBorder="1"/>
    <xf numFmtId="165" fontId="27" fillId="2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left"/>
    </xf>
    <xf numFmtId="168" fontId="24" fillId="2" borderId="0" xfId="0" applyNumberFormat="1" applyFont="1" applyFill="1" applyBorder="1" applyAlignment="1">
      <alignment horizontal="left"/>
    </xf>
    <xf numFmtId="0" fontId="27" fillId="3" borderId="1" xfId="0" applyFont="1" applyFill="1" applyBorder="1" applyAlignment="1">
      <alignment horizontal="center"/>
    </xf>
    <xf numFmtId="167" fontId="24" fillId="0" borderId="1" xfId="1" applyBorder="1"/>
    <xf numFmtId="0" fontId="79" fillId="0" borderId="13" xfId="0" quotePrefix="1" applyFont="1" applyBorder="1" applyAlignment="1">
      <alignment horizontal="center"/>
    </xf>
    <xf numFmtId="0" fontId="80" fillId="0" borderId="1" xfId="0" applyFont="1" applyBorder="1" applyAlignment="1">
      <alignment horizontal="center"/>
    </xf>
    <xf numFmtId="0" fontId="20" fillId="0" borderId="13" xfId="0" quotePrefix="1" applyFont="1" applyBorder="1" applyAlignment="1">
      <alignment horizontal="center"/>
    </xf>
    <xf numFmtId="165" fontId="81" fillId="3" borderId="1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0" fillId="0" borderId="0" xfId="0" applyFont="1" applyAlignment="1">
      <alignment horizontal="center"/>
    </xf>
    <xf numFmtId="170" fontId="21" fillId="0" borderId="1" xfId="0" applyNumberFormat="1" applyFont="1" applyBorder="1" applyAlignment="1">
      <alignment horizontal="right"/>
    </xf>
    <xf numFmtId="0" fontId="27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1" xfId="2" applyFont="1" applyFill="1" applyBorder="1" applyAlignment="1">
      <alignment horizontal="center"/>
    </xf>
    <xf numFmtId="164" fontId="24" fillId="3" borderId="1" xfId="0" applyNumberFormat="1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84" fillId="3" borderId="1" xfId="0" applyFont="1" applyFill="1" applyBorder="1" applyAlignment="1">
      <alignment horizontal="center"/>
    </xf>
    <xf numFmtId="165" fontId="84" fillId="3" borderId="1" xfId="0" applyNumberFormat="1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167" fontId="38" fillId="3" borderId="7" xfId="1" applyFont="1" applyFill="1" applyBorder="1" applyAlignment="1">
      <alignment horizontal="center" vertical="center"/>
    </xf>
    <xf numFmtId="0" fontId="87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171" fontId="88" fillId="0" borderId="13" xfId="2" applyNumberFormat="1" applyFont="1" applyBorder="1" applyAlignment="1">
      <alignment horizontal="center" vertical="center"/>
    </xf>
    <xf numFmtId="171" fontId="88" fillId="0" borderId="13" xfId="0" applyNumberFormat="1" applyFont="1" applyBorder="1" applyAlignment="1">
      <alignment horizontal="center" vertical="center"/>
    </xf>
    <xf numFmtId="0" fontId="88" fillId="0" borderId="13" xfId="2" applyFont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" borderId="11" xfId="0" applyFont="1" applyFill="1" applyBorder="1" applyAlignment="1"/>
    <xf numFmtId="0" fontId="27" fillId="3" borderId="9" xfId="0" applyFont="1" applyFill="1" applyBorder="1" applyAlignment="1"/>
    <xf numFmtId="0" fontId="27" fillId="3" borderId="20" xfId="0" applyFont="1" applyFill="1" applyBorder="1" applyAlignment="1"/>
    <xf numFmtId="0" fontId="27" fillId="3" borderId="3" xfId="0" applyFont="1" applyFill="1" applyBorder="1" applyAlignment="1"/>
    <xf numFmtId="0" fontId="27" fillId="3" borderId="4" xfId="0" applyFont="1" applyFill="1" applyBorder="1" applyAlignment="1"/>
    <xf numFmtId="0" fontId="27" fillId="3" borderId="0" xfId="0" applyFont="1" applyFill="1" applyAlignment="1">
      <alignment horizontal="center" vertical="center"/>
    </xf>
    <xf numFmtId="0" fontId="49" fillId="4" borderId="10" xfId="0" applyFont="1" applyFill="1" applyBorder="1" applyAlignment="1"/>
    <xf numFmtId="0" fontId="49" fillId="4" borderId="12" xfId="0" applyFont="1" applyFill="1" applyBorder="1" applyAlignment="1"/>
    <xf numFmtId="164" fontId="24" fillId="3" borderId="1" xfId="0" applyNumberFormat="1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165" fontId="30" fillId="3" borderId="1" xfId="0" applyNumberFormat="1" applyFont="1" applyFill="1" applyBorder="1" applyAlignment="1">
      <alignment horizontal="center"/>
    </xf>
    <xf numFmtId="167" fontId="91" fillId="3" borderId="1" xfId="1" applyFont="1" applyFill="1" applyBorder="1" applyAlignment="1">
      <alignment horizontal="center" vertical="center"/>
    </xf>
    <xf numFmtId="0" fontId="92" fillId="3" borderId="1" xfId="0" applyFont="1" applyFill="1" applyBorder="1" applyAlignment="1">
      <alignment horizontal="center"/>
    </xf>
    <xf numFmtId="43" fontId="33" fillId="0" borderId="1" xfId="1" applyNumberFormat="1" applyFont="1" applyBorder="1" applyProtection="1"/>
    <xf numFmtId="0" fontId="27" fillId="3" borderId="1" xfId="0" applyFont="1" applyFill="1" applyBorder="1" applyAlignment="1">
      <alignment horizontal="center"/>
    </xf>
    <xf numFmtId="0" fontId="56" fillId="3" borderId="5" xfId="0" applyFont="1" applyFill="1" applyBorder="1" applyAlignment="1">
      <alignment horizontal="center"/>
    </xf>
    <xf numFmtId="0" fontId="56" fillId="3" borderId="6" xfId="0" applyFont="1" applyFill="1" applyBorder="1" applyAlignment="1">
      <alignment horizontal="center"/>
    </xf>
    <xf numFmtId="0" fontId="56" fillId="3" borderId="7" xfId="0" applyFont="1" applyFill="1" applyBorder="1" applyAlignment="1">
      <alignment horizontal="center"/>
    </xf>
    <xf numFmtId="167" fontId="93" fillId="7" borderId="1" xfId="1" applyFont="1" applyFill="1" applyBorder="1"/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27" fillId="8" borderId="7" xfId="0" applyFont="1" applyFill="1" applyBorder="1" applyAlignment="1">
      <alignment horizontal="center"/>
    </xf>
    <xf numFmtId="0" fontId="92" fillId="8" borderId="1" xfId="0" applyFont="1" applyFill="1" applyBorder="1" applyAlignment="1">
      <alignment horizontal="center"/>
    </xf>
    <xf numFmtId="167" fontId="38" fillId="8" borderId="7" xfId="1" applyFont="1" applyFill="1" applyBorder="1" applyAlignment="1">
      <alignment horizontal="center" vertical="center"/>
    </xf>
    <xf numFmtId="167" fontId="91" fillId="8" borderId="1" xfId="1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/>
    </xf>
    <xf numFmtId="0" fontId="38" fillId="8" borderId="1" xfId="0" applyFont="1" applyFill="1" applyBorder="1" applyAlignment="1">
      <alignment horizontal="center"/>
    </xf>
    <xf numFmtId="0" fontId="27" fillId="8" borderId="4" xfId="0" applyFont="1" applyFill="1" applyBorder="1" applyAlignment="1">
      <alignment horizontal="center"/>
    </xf>
    <xf numFmtId="0" fontId="27" fillId="9" borderId="1" xfId="0" applyFont="1" applyFill="1" applyBorder="1" applyAlignment="1">
      <alignment horizontal="center"/>
    </xf>
    <xf numFmtId="0" fontId="50" fillId="9" borderId="1" xfId="0" applyFont="1" applyFill="1" applyBorder="1" applyAlignment="1">
      <alignment horizontal="center"/>
    </xf>
    <xf numFmtId="0" fontId="24" fillId="9" borderId="1" xfId="0" applyFont="1" applyFill="1" applyBorder="1" applyAlignment="1">
      <alignment horizontal="center"/>
    </xf>
    <xf numFmtId="0" fontId="49" fillId="9" borderId="1" xfId="0" applyFont="1" applyFill="1" applyBorder="1" applyAlignment="1">
      <alignment horizontal="center"/>
    </xf>
    <xf numFmtId="165" fontId="51" fillId="9" borderId="1" xfId="0" applyNumberFormat="1" applyFont="1" applyFill="1" applyBorder="1"/>
    <xf numFmtId="0" fontId="27" fillId="11" borderId="7" xfId="0" applyFont="1" applyFill="1" applyBorder="1" applyAlignment="1">
      <alignment horizontal="center"/>
    </xf>
    <xf numFmtId="0" fontId="92" fillId="11" borderId="1" xfId="0" applyFont="1" applyFill="1" applyBorder="1" applyAlignment="1">
      <alignment horizontal="center"/>
    </xf>
    <xf numFmtId="165" fontId="51" fillId="10" borderId="1" xfId="0" applyNumberFormat="1" applyFont="1" applyFill="1" applyBorder="1"/>
    <xf numFmtId="167" fontId="38" fillId="11" borderId="7" xfId="1" applyFont="1" applyFill="1" applyBorder="1" applyAlignment="1">
      <alignment horizontal="center" vertical="center"/>
    </xf>
    <xf numFmtId="167" fontId="91" fillId="11" borderId="1" xfId="1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/>
    </xf>
    <xf numFmtId="0" fontId="27" fillId="11" borderId="1" xfId="0" applyFont="1" applyFill="1" applyBorder="1" applyAlignment="1">
      <alignment horizontal="center"/>
    </xf>
    <xf numFmtId="0" fontId="50" fillId="10" borderId="1" xfId="0" applyFont="1" applyFill="1" applyBorder="1" applyAlignment="1">
      <alignment horizontal="center"/>
    </xf>
    <xf numFmtId="167" fontId="38" fillId="3" borderId="7" xfId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wrapText="1"/>
    </xf>
    <xf numFmtId="0" fontId="42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167" fontId="94" fillId="12" borderId="1" xfId="1" applyFont="1" applyFill="1" applyBorder="1"/>
    <xf numFmtId="0" fontId="24" fillId="0" borderId="4" xfId="0" applyFont="1" applyBorder="1" applyAlignment="1">
      <alignment horizontal="center"/>
    </xf>
    <xf numFmtId="164" fontId="94" fillId="13" borderId="1" xfId="0" applyNumberFormat="1" applyFont="1" applyFill="1" applyBorder="1" applyAlignment="1">
      <alignment horizontal="center"/>
    </xf>
    <xf numFmtId="167" fontId="93" fillId="13" borderId="1" xfId="1" applyFont="1" applyFill="1" applyBorder="1"/>
    <xf numFmtId="0" fontId="27" fillId="3" borderId="7" xfId="0" applyFont="1" applyFill="1" applyBorder="1" applyAlignment="1">
      <alignment horizontal="center" wrapText="1"/>
    </xf>
    <xf numFmtId="0" fontId="92" fillId="3" borderId="1" xfId="0" applyFont="1" applyFill="1" applyBorder="1" applyAlignment="1">
      <alignment horizontal="center" wrapText="1"/>
    </xf>
    <xf numFmtId="0" fontId="38" fillId="3" borderId="1" xfId="0" applyFont="1" applyFill="1" applyBorder="1" applyAlignment="1">
      <alignment horizontal="center" wrapText="1"/>
    </xf>
    <xf numFmtId="0" fontId="42" fillId="0" borderId="0" xfId="0" applyFont="1" applyAlignment="1">
      <alignment wrapText="1"/>
    </xf>
    <xf numFmtId="167" fontId="91" fillId="3" borderId="1" xfId="1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164" fontId="24" fillId="0" borderId="1" xfId="0" applyNumberFormat="1" applyFont="1" applyBorder="1" applyAlignment="1">
      <alignment wrapText="1"/>
    </xf>
    <xf numFmtId="168" fontId="24" fillId="0" borderId="1" xfId="0" applyNumberFormat="1" applyFont="1" applyBorder="1" applyAlignment="1">
      <alignment wrapText="1"/>
    </xf>
    <xf numFmtId="0" fontId="40" fillId="0" borderId="0" xfId="0" applyFont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168" fontId="27" fillId="0" borderId="1" xfId="0" applyNumberFormat="1" applyFont="1" applyBorder="1" applyAlignment="1">
      <alignment wrapText="1"/>
    </xf>
    <xf numFmtId="0" fontId="27" fillId="3" borderId="8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95" fillId="12" borderId="13" xfId="0" quotePrefix="1" applyFont="1" applyFill="1" applyBorder="1" applyAlignment="1">
      <alignment horizontal="center"/>
    </xf>
    <xf numFmtId="167" fontId="96" fillId="12" borderId="13" xfId="1" quotePrefix="1" applyFont="1" applyFill="1" applyBorder="1" applyAlignment="1">
      <alignment horizontal="center"/>
    </xf>
    <xf numFmtId="0" fontId="21" fillId="0" borderId="1" xfId="5" applyFont="1" applyBorder="1" applyAlignment="1">
      <alignment horizontal="center"/>
    </xf>
    <xf numFmtId="0" fontId="24" fillId="0" borderId="1" xfId="5" applyFont="1" applyBorder="1" applyAlignment="1">
      <alignment horizontal="center"/>
    </xf>
    <xf numFmtId="166" fontId="24" fillId="0" borderId="1" xfId="5" applyNumberFormat="1" applyFont="1" applyBorder="1" applyAlignment="1">
      <alignment horizontal="center"/>
    </xf>
    <xf numFmtId="0" fontId="27" fillId="0" borderId="1" xfId="5" applyFont="1" applyBorder="1" applyAlignment="1">
      <alignment horizontal="center"/>
    </xf>
    <xf numFmtId="166" fontId="27" fillId="0" borderId="1" xfId="5" applyNumberFormat="1" applyFont="1" applyBorder="1" applyAlignment="1">
      <alignment horizontal="center"/>
    </xf>
    <xf numFmtId="0" fontId="24" fillId="0" borderId="5" xfId="5" applyFont="1" applyBorder="1" applyAlignment="1">
      <alignment horizontal="center"/>
    </xf>
    <xf numFmtId="167" fontId="24" fillId="0" borderId="1" xfId="1" applyBorder="1"/>
    <xf numFmtId="0" fontId="105" fillId="0" borderId="1" xfId="5" applyFont="1" applyBorder="1" applyAlignment="1">
      <alignment horizontal="center"/>
    </xf>
    <xf numFmtId="0" fontId="106" fillId="0" borderId="1" xfId="5" applyFont="1" applyBorder="1" applyAlignment="1">
      <alignment horizontal="center"/>
    </xf>
    <xf numFmtId="0" fontId="101" fillId="14" borderId="1" xfId="5" applyFont="1" applyFill="1" applyBorder="1" applyAlignment="1">
      <alignment horizontal="center"/>
    </xf>
    <xf numFmtId="0" fontId="102" fillId="14" borderId="5" xfId="5" applyFont="1" applyFill="1" applyBorder="1" applyAlignment="1">
      <alignment horizontal="center"/>
    </xf>
    <xf numFmtId="0" fontId="104" fillId="14" borderId="1" xfId="5" applyFont="1" applyFill="1" applyBorder="1" applyAlignment="1">
      <alignment horizontal="center"/>
    </xf>
    <xf numFmtId="165" fontId="104" fillId="14" borderId="1" xfId="5" applyNumberFormat="1" applyFont="1" applyFill="1" applyBorder="1" applyAlignment="1">
      <alignment horizontal="center"/>
    </xf>
    <xf numFmtId="164" fontId="100" fillId="14" borderId="1" xfId="5" applyNumberFormat="1" applyFont="1" applyFill="1" applyBorder="1" applyAlignment="1">
      <alignment horizontal="center"/>
    </xf>
    <xf numFmtId="167" fontId="103" fillId="14" borderId="1" xfId="1" applyFont="1" applyFill="1" applyBorder="1"/>
    <xf numFmtId="167" fontId="98" fillId="14" borderId="1" xfId="1" applyFont="1" applyFill="1" applyBorder="1"/>
    <xf numFmtId="0" fontId="99" fillId="14" borderId="1" xfId="5" applyFont="1" applyFill="1" applyBorder="1" applyAlignment="1">
      <alignment horizontal="center"/>
    </xf>
    <xf numFmtId="164" fontId="99" fillId="14" borderId="1" xfId="5" applyNumberFormat="1" applyFont="1" applyFill="1" applyBorder="1" applyAlignment="1">
      <alignment horizontal="center"/>
    </xf>
    <xf numFmtId="0" fontId="0" fillId="13" borderId="0" xfId="0" applyFill="1"/>
    <xf numFmtId="0" fontId="0" fillId="16" borderId="0" xfId="0" applyFill="1"/>
    <xf numFmtId="0" fontId="49" fillId="15" borderId="1" xfId="0" applyFont="1" applyFill="1" applyBorder="1" applyAlignment="1">
      <alignment horizontal="center"/>
    </xf>
    <xf numFmtId="0" fontId="29" fillId="15" borderId="1" xfId="0" applyFont="1" applyFill="1" applyBorder="1" applyAlignment="1">
      <alignment horizontal="center"/>
    </xf>
    <xf numFmtId="164" fontId="27" fillId="15" borderId="1" xfId="0" applyNumberFormat="1" applyFont="1" applyFill="1" applyBorder="1" applyAlignment="1">
      <alignment horizontal="center"/>
    </xf>
    <xf numFmtId="0" fontId="27" fillId="15" borderId="1" xfId="0" applyFont="1" applyFill="1" applyBorder="1" applyAlignment="1">
      <alignment horizontal="center"/>
    </xf>
    <xf numFmtId="0" fontId="24" fillId="15" borderId="1" xfId="0" applyFont="1" applyFill="1" applyBorder="1"/>
    <xf numFmtId="0" fontId="49" fillId="15" borderId="0" xfId="0" applyFont="1" applyFill="1" applyAlignment="1">
      <alignment horizontal="center"/>
    </xf>
    <xf numFmtId="0" fontId="29" fillId="15" borderId="0" xfId="0" applyFont="1" applyFill="1" applyBorder="1" applyAlignment="1">
      <alignment horizontal="center"/>
    </xf>
    <xf numFmtId="0" fontId="24" fillId="15" borderId="0" xfId="0" applyFont="1" applyFill="1"/>
    <xf numFmtId="0" fontId="27" fillId="15" borderId="9" xfId="0" applyFont="1" applyFill="1" applyBorder="1" applyAlignment="1">
      <alignment horizontal="center"/>
    </xf>
    <xf numFmtId="0" fontId="27" fillId="15" borderId="10" xfId="0" applyFont="1" applyFill="1" applyBorder="1" applyAlignment="1">
      <alignment horizontal="center"/>
    </xf>
    <xf numFmtId="0" fontId="27" fillId="15" borderId="11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167" fontId="94" fillId="13" borderId="1" xfId="1" applyFont="1" applyFill="1" applyBorder="1"/>
    <xf numFmtId="0" fontId="29" fillId="3" borderId="5" xfId="0" applyFont="1" applyFill="1" applyBorder="1" applyAlignment="1"/>
    <xf numFmtId="0" fontId="27" fillId="3" borderId="6" xfId="0" applyFont="1" applyFill="1" applyBorder="1" applyAlignment="1"/>
    <xf numFmtId="0" fontId="61" fillId="15" borderId="20" xfId="0" applyFont="1" applyFill="1" applyBorder="1" applyAlignment="1">
      <alignment horizontal="center"/>
    </xf>
    <xf numFmtId="0" fontId="61" fillId="15" borderId="12" xfId="0" applyFont="1" applyFill="1" applyBorder="1" applyAlignment="1">
      <alignment horizontal="center"/>
    </xf>
    <xf numFmtId="0" fontId="63" fillId="15" borderId="1" xfId="0" applyFont="1" applyFill="1" applyBorder="1" applyAlignment="1">
      <alignment horizontal="center"/>
    </xf>
    <xf numFmtId="164" fontId="24" fillId="15" borderId="1" xfId="0" applyNumberFormat="1" applyFont="1" applyFill="1" applyBorder="1" applyAlignment="1">
      <alignment horizontal="center"/>
    </xf>
    <xf numFmtId="0" fontId="27" fillId="13" borderId="1" xfId="0" applyFont="1" applyFill="1" applyBorder="1" applyAlignment="1">
      <alignment horizontal="center"/>
    </xf>
    <xf numFmtId="164" fontId="27" fillId="13" borderId="1" xfId="0" applyNumberFormat="1" applyFont="1" applyFill="1" applyBorder="1"/>
    <xf numFmtId="0" fontId="24" fillId="13" borderId="1" xfId="0" applyFont="1" applyFill="1" applyBorder="1" applyAlignment="1">
      <alignment horizontal="center"/>
    </xf>
    <xf numFmtId="0" fontId="82" fillId="0" borderId="13" xfId="11" quotePrefix="1" applyFont="1" applyBorder="1" applyAlignment="1">
      <alignment horizontal="center"/>
    </xf>
    <xf numFmtId="165" fontId="27" fillId="2" borderId="0" xfId="0" applyNumberFormat="1" applyFont="1" applyFill="1" applyBorder="1" applyAlignment="1">
      <alignment horizontal="center"/>
    </xf>
    <xf numFmtId="0" fontId="107" fillId="2" borderId="1" xfId="0" applyNumberFormat="1" applyFont="1" applyFill="1" applyBorder="1" applyAlignment="1">
      <alignment horizontal="center"/>
    </xf>
    <xf numFmtId="49" fontId="0" fillId="0" borderId="0" xfId="0" applyNumberFormat="1"/>
    <xf numFmtId="0" fontId="25" fillId="2" borderId="0" xfId="0" applyFont="1" applyFill="1" applyBorder="1" applyAlignment="1">
      <alignment horizontal="center"/>
    </xf>
    <xf numFmtId="49" fontId="82" fillId="0" borderId="0" xfId="0" applyNumberFormat="1" applyFont="1" applyAlignment="1">
      <alignment horizontal="center"/>
    </xf>
    <xf numFmtId="43" fontId="24" fillId="0" borderId="0" xfId="0" applyNumberFormat="1" applyFont="1" applyBorder="1" applyAlignment="1">
      <alignment horizontal="center"/>
    </xf>
    <xf numFmtId="9" fontId="42" fillId="0" borderId="0" xfId="23" applyFont="1"/>
    <xf numFmtId="43" fontId="0" fillId="0" borderId="0" xfId="0" applyNumberFormat="1"/>
    <xf numFmtId="9" fontId="51" fillId="10" borderId="1" xfId="23" applyFont="1" applyFill="1" applyBorder="1"/>
    <xf numFmtId="0" fontId="49" fillId="10" borderId="8" xfId="0" applyFont="1" applyFill="1" applyBorder="1" applyAlignment="1">
      <alignment horizontal="center" vertical="center"/>
    </xf>
    <xf numFmtId="0" fontId="49" fillId="10" borderId="4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/>
    </xf>
    <xf numFmtId="0" fontId="24" fillId="10" borderId="11" xfId="0" applyFont="1" applyFill="1" applyBorder="1" applyAlignment="1">
      <alignment horizontal="center"/>
    </xf>
    <xf numFmtId="0" fontId="24" fillId="10" borderId="20" xfId="0" applyFont="1" applyFill="1" applyBorder="1" applyAlignment="1">
      <alignment horizontal="center"/>
    </xf>
    <xf numFmtId="0" fontId="24" fillId="10" borderId="3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90" fillId="2" borderId="0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165" fontId="24" fillId="3" borderId="1" xfId="0" applyNumberFormat="1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/>
    </xf>
    <xf numFmtId="0" fontId="85" fillId="3" borderId="14" xfId="0" applyFont="1" applyFill="1" applyBorder="1" applyAlignment="1">
      <alignment horizontal="center" vertical="center"/>
    </xf>
    <xf numFmtId="0" fontId="85" fillId="3" borderId="17" xfId="0" applyFont="1" applyFill="1" applyBorder="1" applyAlignment="1">
      <alignment horizontal="center" vertical="center"/>
    </xf>
    <xf numFmtId="0" fontId="86" fillId="3" borderId="15" xfId="0" applyFont="1" applyFill="1" applyBorder="1" applyAlignment="1">
      <alignment horizontal="center" vertical="center"/>
    </xf>
    <xf numFmtId="0" fontId="86" fillId="3" borderId="16" xfId="0" applyFont="1" applyFill="1" applyBorder="1" applyAlignment="1">
      <alignment horizontal="center" vertical="center"/>
    </xf>
    <xf numFmtId="0" fontId="86" fillId="3" borderId="18" xfId="0" applyFont="1" applyFill="1" applyBorder="1" applyAlignment="1">
      <alignment horizontal="center" vertical="center"/>
    </xf>
    <xf numFmtId="0" fontId="86" fillId="3" borderId="19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center"/>
    </xf>
    <xf numFmtId="0" fontId="85" fillId="3" borderId="14" xfId="0" applyFont="1" applyFill="1" applyBorder="1" applyAlignment="1">
      <alignment horizontal="center" vertical="center" wrapText="1"/>
    </xf>
    <xf numFmtId="0" fontId="85" fillId="3" borderId="17" xfId="0" applyFont="1" applyFill="1" applyBorder="1" applyAlignment="1">
      <alignment horizontal="center" vertical="center" wrapText="1"/>
    </xf>
    <xf numFmtId="0" fontId="86" fillId="3" borderId="15" xfId="0" applyFont="1" applyFill="1" applyBorder="1" applyAlignment="1">
      <alignment horizontal="center" vertical="center" wrapText="1"/>
    </xf>
    <xf numFmtId="0" fontId="86" fillId="3" borderId="16" xfId="0" applyFont="1" applyFill="1" applyBorder="1" applyAlignment="1">
      <alignment horizontal="center" vertical="center" wrapText="1"/>
    </xf>
    <xf numFmtId="0" fontId="86" fillId="3" borderId="18" xfId="0" applyFont="1" applyFill="1" applyBorder="1" applyAlignment="1">
      <alignment horizontal="center" vertical="center" wrapText="1"/>
    </xf>
    <xf numFmtId="0" fontId="86" fillId="3" borderId="19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20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24" fillId="9" borderId="5" xfId="0" applyFont="1" applyFill="1" applyBorder="1" applyAlignment="1">
      <alignment horizontal="center"/>
    </xf>
    <xf numFmtId="0" fontId="24" fillId="9" borderId="7" xfId="0" applyFont="1" applyFill="1" applyBorder="1" applyAlignment="1">
      <alignment horizontal="center"/>
    </xf>
    <xf numFmtId="0" fontId="89" fillId="0" borderId="1" xfId="0" applyFont="1" applyBorder="1" applyAlignment="1">
      <alignment horizontal="center"/>
    </xf>
    <xf numFmtId="0" fontId="85" fillId="8" borderId="14" xfId="0" applyFont="1" applyFill="1" applyBorder="1" applyAlignment="1">
      <alignment horizontal="center" vertical="center"/>
    </xf>
    <xf numFmtId="0" fontId="85" fillId="8" borderId="17" xfId="0" applyFont="1" applyFill="1" applyBorder="1" applyAlignment="1">
      <alignment horizontal="center" vertical="center"/>
    </xf>
    <xf numFmtId="0" fontId="86" fillId="8" borderId="15" xfId="0" applyFont="1" applyFill="1" applyBorder="1" applyAlignment="1">
      <alignment horizontal="center" vertical="center"/>
    </xf>
    <xf numFmtId="0" fontId="86" fillId="8" borderId="16" xfId="0" applyFont="1" applyFill="1" applyBorder="1" applyAlignment="1">
      <alignment horizontal="center" vertical="center"/>
    </xf>
    <xf numFmtId="0" fontId="86" fillId="8" borderId="18" xfId="0" applyFont="1" applyFill="1" applyBorder="1" applyAlignment="1">
      <alignment horizontal="center" vertical="center"/>
    </xf>
    <xf numFmtId="0" fontId="86" fillId="8" borderId="19" xfId="0" applyFont="1" applyFill="1" applyBorder="1" applyAlignment="1">
      <alignment horizontal="center" vertical="center"/>
    </xf>
    <xf numFmtId="0" fontId="49" fillId="9" borderId="8" xfId="0" applyFont="1" applyFill="1" applyBorder="1" applyAlignment="1">
      <alignment horizontal="center" vertical="center"/>
    </xf>
    <xf numFmtId="0" fontId="49" fillId="9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/>
    </xf>
    <xf numFmtId="0" fontId="56" fillId="4" borderId="5" xfId="0" applyFont="1" applyFill="1" applyBorder="1" applyAlignment="1">
      <alignment horizontal="center"/>
    </xf>
    <xf numFmtId="0" fontId="56" fillId="4" borderId="6" xfId="0" applyFont="1" applyFill="1" applyBorder="1" applyAlignment="1">
      <alignment horizontal="center"/>
    </xf>
    <xf numFmtId="0" fontId="56" fillId="4" borderId="7" xfId="0" applyFont="1" applyFill="1" applyBorder="1" applyAlignment="1">
      <alignment horizontal="center"/>
    </xf>
    <xf numFmtId="0" fontId="49" fillId="4" borderId="10" xfId="0" applyFont="1" applyFill="1" applyBorder="1" applyAlignment="1">
      <alignment horizontal="center" vertical="center"/>
    </xf>
    <xf numFmtId="0" fontId="49" fillId="4" borderId="12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center"/>
    </xf>
    <xf numFmtId="0" fontId="49" fillId="4" borderId="12" xfId="0" applyFont="1" applyFill="1" applyBorder="1" applyAlignment="1">
      <alignment horizontal="center"/>
    </xf>
    <xf numFmtId="0" fontId="49" fillId="3" borderId="8" xfId="0" applyFont="1" applyFill="1" applyBorder="1" applyAlignment="1">
      <alignment horizontal="center" vertical="center"/>
    </xf>
    <xf numFmtId="0" fontId="49" fillId="3" borderId="4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9" fillId="3" borderId="3" xfId="0" applyFont="1" applyFill="1" applyBorder="1" applyAlignment="1">
      <alignment horizontal="center" vertical="center"/>
    </xf>
    <xf numFmtId="0" fontId="49" fillId="3" borderId="9" xfId="0" applyFont="1" applyFill="1" applyBorder="1" applyAlignment="1">
      <alignment horizontal="center" vertical="center"/>
    </xf>
    <xf numFmtId="0" fontId="49" fillId="3" borderId="20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/>
    </xf>
    <xf numFmtId="0" fontId="64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61" fillId="15" borderId="20" xfId="0" applyFont="1" applyFill="1" applyBorder="1" applyAlignment="1">
      <alignment horizontal="center"/>
    </xf>
    <xf numFmtId="0" fontId="61" fillId="15" borderId="12" xfId="0" applyFont="1" applyFill="1" applyBorder="1" applyAlignment="1">
      <alignment horizontal="center"/>
    </xf>
    <xf numFmtId="0" fontId="56" fillId="3" borderId="5" xfId="0" applyFont="1" applyFill="1" applyBorder="1" applyAlignment="1">
      <alignment horizontal="center"/>
    </xf>
    <xf numFmtId="0" fontId="56" fillId="3" borderId="6" xfId="0" applyFont="1" applyFill="1" applyBorder="1" applyAlignment="1">
      <alignment horizontal="center"/>
    </xf>
    <xf numFmtId="0" fontId="56" fillId="3" borderId="7" xfId="0" applyFont="1" applyFill="1" applyBorder="1" applyAlignment="1">
      <alignment horizontal="center"/>
    </xf>
    <xf numFmtId="0" fontId="56" fillId="15" borderId="5" xfId="0" applyFont="1" applyFill="1" applyBorder="1" applyAlignment="1">
      <alignment horizontal="left"/>
    </xf>
    <xf numFmtId="0" fontId="56" fillId="15" borderId="7" xfId="0" applyFont="1" applyFill="1" applyBorder="1" applyAlignment="1">
      <alignment horizontal="left"/>
    </xf>
    <xf numFmtId="0" fontId="56" fillId="3" borderId="1" xfId="0" applyFont="1" applyFill="1" applyBorder="1" applyAlignment="1">
      <alignment horizontal="left"/>
    </xf>
    <xf numFmtId="0" fontId="75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49" fillId="3" borderId="12" xfId="0" applyFont="1" applyFill="1" applyBorder="1" applyAlignment="1">
      <alignment horizontal="left"/>
    </xf>
    <xf numFmtId="0" fontId="37" fillId="0" borderId="1" xfId="0" applyFont="1" applyBorder="1" applyAlignment="1">
      <alignment horizontal="center"/>
    </xf>
  </cellXfs>
  <cellStyles count="24">
    <cellStyle name="Moneda" xfId="1" builtinId="4"/>
    <cellStyle name="Normal" xfId="0" builtinId="0"/>
    <cellStyle name="Normal 10" xfId="12" xr:uid="{78EC1969-5A7D-49B3-B51D-21136E11EAEB}"/>
    <cellStyle name="Normal 11" xfId="13" xr:uid="{C8012D78-BBAD-498F-83EE-9E6AE02FB8A4}"/>
    <cellStyle name="Normal 12" xfId="14" xr:uid="{C047B61E-F62F-4C77-B9AC-E31B1D1889A5}"/>
    <cellStyle name="Normal 13" xfId="15" xr:uid="{1F36EC7E-210D-4FC3-8D17-D9968A429EAC}"/>
    <cellStyle name="Normal 14" xfId="16" xr:uid="{0CDB0C90-3E81-417E-8107-4AF716B57B52}"/>
    <cellStyle name="Normal 15" xfId="17" xr:uid="{572E6294-59F0-4308-BC71-8449C9825707}"/>
    <cellStyle name="Normal 16" xfId="18" xr:uid="{D0A40D97-23D4-4981-AA0F-F29577CD51DD}"/>
    <cellStyle name="Normal 17" xfId="19" xr:uid="{8CFB5D5D-955A-441E-B531-6AD7DC7AEAA8}"/>
    <cellStyle name="Normal 18" xfId="20" xr:uid="{0957EA98-4066-4D96-AA26-FF1B79FAE2CE}"/>
    <cellStyle name="Normal 19" xfId="21" xr:uid="{8987A333-B15F-4362-8418-FC617C2DC111}"/>
    <cellStyle name="Normal 2" xfId="2" xr:uid="{00000000-0005-0000-0000-000002000000}"/>
    <cellStyle name="Normal 2 2" xfId="6" xr:uid="{895E78EC-6507-4DEF-92AB-E3AAB442A616}"/>
    <cellStyle name="Normal 20" xfId="22" xr:uid="{0173ECD7-0FF4-4D0B-AF5C-8CBAE68DA049}"/>
    <cellStyle name="Normal 3" xfId="3" xr:uid="{C851C2B5-EBA2-481D-B517-6342D491FB09}"/>
    <cellStyle name="Normal 3 2" xfId="7" xr:uid="{7D9AD0F9-CCD7-4F16-9ABA-1E736ED3A2F0}"/>
    <cellStyle name="Normal 4" xfId="4" xr:uid="{829ECC9E-E4A7-4B22-BB0E-1308DBE9D2C1}"/>
    <cellStyle name="Normal 5" xfId="5" xr:uid="{B5733F6B-2C43-4FB0-8B10-301718EA339D}"/>
    <cellStyle name="Normal 6" xfId="8" xr:uid="{C93C8629-7E02-486B-A99A-14D2D387184E}"/>
    <cellStyle name="Normal 7" xfId="9" xr:uid="{2A1CF6D6-460F-4A3C-8B0D-81CA3DD2C135}"/>
    <cellStyle name="Normal 8" xfId="10" xr:uid="{6F8665A9-32CE-4134-8775-C18E02B980D9}"/>
    <cellStyle name="Normal 9" xfId="11" xr:uid="{25969F8F-D5A4-4CB2-AD4B-5083FBF98884}"/>
    <cellStyle name="Porcentaje" xfId="2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1493"/>
      <rgbColor rgb="0000FFFF"/>
      <rgbColor rgb="00800000"/>
      <rgbColor rgb="00008000"/>
      <rgbColor rgb="00000080"/>
      <rgbColor rgb="00808000"/>
      <rgbColor rgb="00800080"/>
      <rgbColor rgb="00008080"/>
      <rgbColor rgb="00A6A6A6"/>
      <rgbColor rgb="00808080"/>
      <rgbColor rgb="009999FF"/>
      <rgbColor rgb="00993366"/>
      <rgbColor rgb="00FFFFCC"/>
      <rgbColor rgb="00CCFFFF"/>
      <rgbColor rgb="00660066"/>
      <rgbColor rgb="00EC9BA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A6A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4546A"/>
      <rgbColor rgb="00A5A5A5"/>
      <rgbColor rgb="00003366"/>
      <rgbColor rgb="00339966"/>
      <rgbColor rgb="000D0D0D"/>
      <rgbColor rgb="00333300"/>
      <rgbColor rgb="00C9211E"/>
      <rgbColor rgb="00993366"/>
      <rgbColor rgb="00333399"/>
      <rgbColor rgb="00333333"/>
    </indexedColors>
    <mruColors>
      <color rgb="FFFF9999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2324100</xdr:colOff>
      <xdr:row>0</xdr:row>
      <xdr:rowOff>19050</xdr:rowOff>
    </xdr:from>
    <xdr:to>
      <xdr:col>2</xdr:col>
      <xdr:colOff>390525</xdr:colOff>
      <xdr:row>6</xdr:row>
      <xdr:rowOff>66675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C62A8E2-7F90-4A2B-8D4C-91ACEF01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9050"/>
          <a:ext cx="3590925" cy="1609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57150</xdr:colOff>
      <xdr:row>0</xdr:row>
      <xdr:rowOff>0</xdr:rowOff>
    </xdr:from>
    <xdr:to>
      <xdr:col>3</xdr:col>
      <xdr:colOff>123825</xdr:colOff>
      <xdr:row>7</xdr:row>
      <xdr:rowOff>180975</xdr:rowOff>
    </xdr:to>
    <xdr:pic>
      <xdr:nvPicPr>
        <xdr:cNvPr id="9220" name="image8.png">
          <a:extLst>
            <a:ext uri="{FF2B5EF4-FFF2-40B4-BE49-F238E27FC236}">
              <a16:creationId xmlns:a16="http://schemas.microsoft.com/office/drawing/2014/main" id="{01B3692B-2A82-4989-9230-5941B1C8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369" y="0"/>
          <a:ext cx="5126831" cy="2002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685800</xdr:colOff>
      <xdr:row>234</xdr:row>
      <xdr:rowOff>104775</xdr:rowOff>
    </xdr:from>
    <xdr:to>
      <xdr:col>11</xdr:col>
      <xdr:colOff>714375</xdr:colOff>
      <xdr:row>236</xdr:row>
      <xdr:rowOff>69056</xdr:rowOff>
    </xdr:to>
    <xdr:sp macro="" textlink="">
      <xdr:nvSpPr>
        <xdr:cNvPr id="1034" name="CustomShape 1">
          <a:extLst>
            <a:ext uri="{FF2B5EF4-FFF2-40B4-BE49-F238E27FC236}">
              <a16:creationId xmlns:a16="http://schemas.microsoft.com/office/drawing/2014/main" id="{D6979B53-3921-45BE-B6A2-1670AD9C308B}"/>
            </a:ext>
          </a:extLst>
        </xdr:cNvPr>
        <xdr:cNvSpPr>
          <a:spLocks noChangeArrowheads="1"/>
        </xdr:cNvSpPr>
      </xdr:nvSpPr>
      <xdr:spPr bwMode="auto">
        <a:xfrm>
          <a:off x="16316325" y="40233600"/>
          <a:ext cx="3257550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8</xdr:col>
      <xdr:colOff>552450</xdr:colOff>
      <xdr:row>234</xdr:row>
      <xdr:rowOff>104775</xdr:rowOff>
    </xdr:from>
    <xdr:to>
      <xdr:col>13</xdr:col>
      <xdr:colOff>180975</xdr:colOff>
      <xdr:row>236</xdr:row>
      <xdr:rowOff>69056</xdr:rowOff>
    </xdr:to>
    <xdr:sp macro="" textlink="">
      <xdr:nvSpPr>
        <xdr:cNvPr id="1035" name="CustomShape 1">
          <a:extLst>
            <a:ext uri="{FF2B5EF4-FFF2-40B4-BE49-F238E27FC236}">
              <a16:creationId xmlns:a16="http://schemas.microsoft.com/office/drawing/2014/main" id="{A54E3CC9-1D5D-454C-9B12-3834210E983D}"/>
            </a:ext>
          </a:extLst>
        </xdr:cNvPr>
        <xdr:cNvSpPr>
          <a:spLocks noChangeArrowheads="1"/>
        </xdr:cNvSpPr>
      </xdr:nvSpPr>
      <xdr:spPr bwMode="auto">
        <a:xfrm>
          <a:off x="17097375" y="40233600"/>
          <a:ext cx="3486150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</xdr:col>
      <xdr:colOff>3571875</xdr:colOff>
      <xdr:row>0</xdr:row>
      <xdr:rowOff>0</xdr:rowOff>
    </xdr:from>
    <xdr:to>
      <xdr:col>5</xdr:col>
      <xdr:colOff>1085850</xdr:colOff>
      <xdr:row>7</xdr:row>
      <xdr:rowOff>38100</xdr:rowOff>
    </xdr:to>
    <xdr:pic>
      <xdr:nvPicPr>
        <xdr:cNvPr id="1036" name="image2.png">
          <a:extLst>
            <a:ext uri="{FF2B5EF4-FFF2-40B4-BE49-F238E27FC236}">
              <a16:creationId xmlns:a16="http://schemas.microsoft.com/office/drawing/2014/main" id="{9A6D967A-60B9-43AE-8705-9885226D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9563" y="0"/>
          <a:ext cx="5693568" cy="1800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187601</xdr:colOff>
      <xdr:row>0</xdr:row>
      <xdr:rowOff>0</xdr:rowOff>
    </xdr:from>
    <xdr:to>
      <xdr:col>3</xdr:col>
      <xdr:colOff>331305</xdr:colOff>
      <xdr:row>8</xdr:row>
      <xdr:rowOff>57150</xdr:rowOff>
    </xdr:to>
    <xdr:pic>
      <xdr:nvPicPr>
        <xdr:cNvPr id="2052" name="image8.png">
          <a:extLst>
            <a:ext uri="{FF2B5EF4-FFF2-40B4-BE49-F238E27FC236}">
              <a16:creationId xmlns:a16="http://schemas.microsoft.com/office/drawing/2014/main" id="{BEC6018E-D6A5-45E5-AA1A-A7003DA2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0"/>
          <a:ext cx="5276850" cy="2019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83343</xdr:colOff>
      <xdr:row>0</xdr:row>
      <xdr:rowOff>45243</xdr:rowOff>
    </xdr:from>
    <xdr:to>
      <xdr:col>1</xdr:col>
      <xdr:colOff>4071936</xdr:colOff>
      <xdr:row>6</xdr:row>
      <xdr:rowOff>54768</xdr:rowOff>
    </xdr:to>
    <xdr:pic>
      <xdr:nvPicPr>
        <xdr:cNvPr id="3076" name="image2.png">
          <a:extLst>
            <a:ext uri="{FF2B5EF4-FFF2-40B4-BE49-F238E27FC236}">
              <a16:creationId xmlns:a16="http://schemas.microsoft.com/office/drawing/2014/main" id="{8EE2D2B5-BC48-4BD5-B2D0-515A5BAE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656" y="45243"/>
          <a:ext cx="3988593" cy="1581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66675</xdr:colOff>
      <xdr:row>0</xdr:row>
      <xdr:rowOff>19050</xdr:rowOff>
    </xdr:from>
    <xdr:to>
      <xdr:col>3</xdr:col>
      <xdr:colOff>609600</xdr:colOff>
      <xdr:row>6</xdr:row>
      <xdr:rowOff>66675</xdr:rowOff>
    </xdr:to>
    <xdr:pic>
      <xdr:nvPicPr>
        <xdr:cNvPr id="4100" name="image2.png">
          <a:extLst>
            <a:ext uri="{FF2B5EF4-FFF2-40B4-BE49-F238E27FC236}">
              <a16:creationId xmlns:a16="http://schemas.microsoft.com/office/drawing/2014/main" id="{862AFC65-9762-46C8-ADF3-08F845DB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9050"/>
          <a:ext cx="3590925" cy="1609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1762125</xdr:colOff>
      <xdr:row>0</xdr:row>
      <xdr:rowOff>0</xdr:rowOff>
    </xdr:from>
    <xdr:to>
      <xdr:col>2</xdr:col>
      <xdr:colOff>581025</xdr:colOff>
      <xdr:row>7</xdr:row>
      <xdr:rowOff>57150</xdr:rowOff>
    </xdr:to>
    <xdr:pic>
      <xdr:nvPicPr>
        <xdr:cNvPr id="5124" name="image11.png">
          <a:extLst>
            <a:ext uri="{FF2B5EF4-FFF2-40B4-BE49-F238E27FC236}">
              <a16:creationId xmlns:a16="http://schemas.microsoft.com/office/drawing/2014/main" id="{D966FB86-4AAC-4A84-BE78-D59A1006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0"/>
          <a:ext cx="5609665" cy="18052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371475</xdr:colOff>
      <xdr:row>0</xdr:row>
      <xdr:rowOff>142875</xdr:rowOff>
    </xdr:from>
    <xdr:to>
      <xdr:col>3</xdr:col>
      <xdr:colOff>704850</xdr:colOff>
      <xdr:row>6</xdr:row>
      <xdr:rowOff>76200</xdr:rowOff>
    </xdr:to>
    <xdr:pic>
      <xdr:nvPicPr>
        <xdr:cNvPr id="6148" name="image2.png">
          <a:extLst>
            <a:ext uri="{FF2B5EF4-FFF2-40B4-BE49-F238E27FC236}">
              <a16:creationId xmlns:a16="http://schemas.microsoft.com/office/drawing/2014/main" id="{4E25DA33-C03D-447A-B2CA-D9092A32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142875"/>
          <a:ext cx="3733800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576542</xdr:colOff>
      <xdr:row>0</xdr:row>
      <xdr:rowOff>85725</xdr:rowOff>
    </xdr:from>
    <xdr:to>
      <xdr:col>4</xdr:col>
      <xdr:colOff>559172</xdr:colOff>
      <xdr:row>8</xdr:row>
      <xdr:rowOff>66675</xdr:rowOff>
    </xdr:to>
    <xdr:pic>
      <xdr:nvPicPr>
        <xdr:cNvPr id="7172" name="image8.png">
          <a:extLst>
            <a:ext uri="{FF2B5EF4-FFF2-40B4-BE49-F238E27FC236}">
              <a16:creationId xmlns:a16="http://schemas.microsoft.com/office/drawing/2014/main" id="{FA201A76-B2D8-4071-B540-A95C0665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4" y="85725"/>
          <a:ext cx="5776072" cy="20204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1314449</xdr:colOff>
      <xdr:row>0</xdr:row>
      <xdr:rowOff>0</xdr:rowOff>
    </xdr:from>
    <xdr:to>
      <xdr:col>3</xdr:col>
      <xdr:colOff>1104899</xdr:colOff>
      <xdr:row>7</xdr:row>
      <xdr:rowOff>250733</xdr:rowOff>
    </xdr:to>
    <xdr:pic>
      <xdr:nvPicPr>
        <xdr:cNvPr id="8196" name="image8.png">
          <a:extLst>
            <a:ext uri="{FF2B5EF4-FFF2-40B4-BE49-F238E27FC236}">
              <a16:creationId xmlns:a16="http://schemas.microsoft.com/office/drawing/2014/main" id="{E2E74EDE-6167-4F8D-8970-F9432E8D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8037" y="0"/>
          <a:ext cx="5113244" cy="20870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D1BB8-5913-49F0-8AEA-0A743FD393FD}">
  <dimension ref="A1:K45"/>
  <sheetViews>
    <sheetView zoomScale="90" zoomScaleNormal="90" workbookViewId="0">
      <selection activeCell="D11" sqref="D11"/>
    </sheetView>
  </sheetViews>
  <sheetFormatPr baseColWidth="10" defaultRowHeight="12.75"/>
  <cols>
    <col min="1" max="1" width="43.28515625" style="78" bestFit="1" customWidth="1"/>
    <col min="2" max="2" width="39.5703125" customWidth="1"/>
    <col min="3" max="3" width="6.140625" customWidth="1"/>
    <col min="4" max="4" width="19" bestFit="1" customWidth="1"/>
    <col min="5" max="5" width="27.85546875" bestFit="1" customWidth="1"/>
    <col min="6" max="6" width="23.42578125" customWidth="1"/>
    <col min="7" max="7" width="17.140625" customWidth="1"/>
  </cols>
  <sheetData>
    <row r="1" spans="1:11" ht="33.75">
      <c r="A1" s="3"/>
      <c r="B1" s="363" t="s">
        <v>0</v>
      </c>
      <c r="C1" s="363"/>
      <c r="D1" s="363"/>
      <c r="E1" s="4"/>
      <c r="F1" s="363"/>
      <c r="G1" s="363"/>
      <c r="H1" s="363"/>
      <c r="I1" s="363"/>
      <c r="J1" s="363"/>
      <c r="K1" s="363"/>
    </row>
    <row r="2" spans="1:11" ht="21">
      <c r="A2" s="364" t="s">
        <v>1</v>
      </c>
      <c r="B2" s="364"/>
      <c r="C2" s="364"/>
      <c r="D2" s="364"/>
      <c r="E2" s="364"/>
      <c r="F2" s="364"/>
      <c r="G2" s="351"/>
      <c r="H2" s="2"/>
      <c r="I2" s="351"/>
      <c r="J2" s="351"/>
      <c r="K2" s="351"/>
    </row>
    <row r="3" spans="1:11" ht="15.75">
      <c r="G3" s="11"/>
      <c r="H3" s="11"/>
      <c r="I3" s="11"/>
      <c r="J3" s="11"/>
      <c r="K3" s="11"/>
    </row>
    <row r="4" spans="1:11" ht="21">
      <c r="A4" s="365" t="s">
        <v>3250</v>
      </c>
      <c r="B4" s="365"/>
      <c r="C4" s="365"/>
      <c r="D4" s="365"/>
      <c r="E4" s="365"/>
      <c r="F4" s="365"/>
      <c r="G4" s="17"/>
      <c r="H4" s="17"/>
      <c r="I4" s="11"/>
      <c r="J4" s="11"/>
      <c r="K4" s="11"/>
    </row>
    <row r="5" spans="1:11" ht="15.75">
      <c r="A5" s="14"/>
      <c r="B5" s="12"/>
      <c r="C5" s="12"/>
      <c r="D5" s="12"/>
      <c r="E5" s="18"/>
      <c r="F5" s="11"/>
      <c r="G5" s="11"/>
      <c r="H5" s="11"/>
      <c r="I5" s="11"/>
      <c r="J5" s="11"/>
      <c r="K5" s="11"/>
    </row>
    <row r="6" spans="1:11" ht="15.75">
      <c r="A6" s="14"/>
      <c r="B6" s="12"/>
      <c r="C6" s="12"/>
      <c r="D6" s="12"/>
      <c r="E6" s="18"/>
      <c r="F6" s="11"/>
      <c r="G6" s="11"/>
      <c r="H6" s="11"/>
      <c r="I6" s="11"/>
      <c r="J6" s="11"/>
      <c r="K6" s="11"/>
    </row>
    <row r="7" spans="1:11" ht="15.75">
      <c r="A7" s="357" t="s">
        <v>3248</v>
      </c>
      <c r="B7" s="359"/>
      <c r="C7" s="360"/>
      <c r="D7" s="271"/>
      <c r="E7" s="271" t="s">
        <v>2215</v>
      </c>
      <c r="F7" s="273"/>
      <c r="G7" s="353"/>
      <c r="H7" s="53"/>
    </row>
    <row r="8" spans="1:11" ht="18.75">
      <c r="A8" s="358"/>
      <c r="B8" s="361"/>
      <c r="C8" s="362"/>
      <c r="D8" s="274"/>
      <c r="E8" s="274">
        <v>15999</v>
      </c>
      <c r="F8" s="356"/>
      <c r="G8" s="353"/>
      <c r="H8" s="354"/>
      <c r="I8" s="355"/>
    </row>
    <row r="9" spans="1:11" ht="15.75">
      <c r="A9" s="276" t="s">
        <v>3</v>
      </c>
      <c r="B9" s="276" t="s">
        <v>3251</v>
      </c>
      <c r="C9" s="276" t="s">
        <v>371</v>
      </c>
      <c r="D9" s="277" t="s">
        <v>372</v>
      </c>
      <c r="E9" s="277" t="s">
        <v>2011</v>
      </c>
      <c r="F9" s="276" t="s">
        <v>375</v>
      </c>
      <c r="G9" s="23"/>
      <c r="H9" s="53"/>
    </row>
    <row r="10" spans="1:11" ht="15.75">
      <c r="A10" s="29" t="s">
        <v>3219</v>
      </c>
      <c r="B10" s="29" t="s">
        <v>3220</v>
      </c>
      <c r="C10" s="29" t="s">
        <v>3243</v>
      </c>
      <c r="D10" s="79">
        <v>0</v>
      </c>
      <c r="E10" s="60">
        <f>E$8*TOTAL!I$1</f>
        <v>10399.35</v>
      </c>
      <c r="F10" s="61">
        <f t="shared" ref="F10:F15" si="0">D10*E10</f>
        <v>0</v>
      </c>
      <c r="G10" s="23" t="str">
        <f>VLOOKUP(A10,'E 08 AGOSTO 2022'!A:C,3,FALSE)</f>
        <v>MAS DE 20</v>
      </c>
      <c r="H10" s="53"/>
    </row>
    <row r="11" spans="1:11" ht="15.75">
      <c r="A11" s="29" t="s">
        <v>3221</v>
      </c>
      <c r="B11" s="29" t="s">
        <v>3222</v>
      </c>
      <c r="C11" s="29" t="s">
        <v>15</v>
      </c>
      <c r="D11" s="79">
        <v>0</v>
      </c>
      <c r="E11" s="60">
        <f>E$8*TOTAL!I$1</f>
        <v>10399.35</v>
      </c>
      <c r="F11" s="61">
        <f t="shared" si="0"/>
        <v>0</v>
      </c>
      <c r="G11" s="23" t="str">
        <f>VLOOKUP(A11,'E 08 AGOSTO 2022'!A:C,3,FALSE)</f>
        <v>MAS DE 20</v>
      </c>
      <c r="H11" s="53"/>
    </row>
    <row r="12" spans="1:11" ht="15.75">
      <c r="A12" s="29" t="s">
        <v>3223</v>
      </c>
      <c r="B12" s="29" t="s">
        <v>3224</v>
      </c>
      <c r="C12" s="29" t="s">
        <v>3244</v>
      </c>
      <c r="D12" s="79">
        <v>0</v>
      </c>
      <c r="E12" s="60">
        <f>E$8*TOTAL!I$1</f>
        <v>10399.35</v>
      </c>
      <c r="F12" s="61">
        <f t="shared" si="0"/>
        <v>0</v>
      </c>
      <c r="G12" s="23" t="str">
        <f>VLOOKUP(A12,'E 08 AGOSTO 2022'!A:C,3,FALSE)</f>
        <v>MAS DE 20</v>
      </c>
      <c r="H12" s="53"/>
    </row>
    <row r="13" spans="1:11" ht="15.75">
      <c r="A13" s="29" t="s">
        <v>3225</v>
      </c>
      <c r="B13" s="29" t="s">
        <v>3226</v>
      </c>
      <c r="C13" s="29" t="s">
        <v>3245</v>
      </c>
      <c r="D13" s="79">
        <v>0</v>
      </c>
      <c r="E13" s="60">
        <f>E$8*TOTAL!I$1</f>
        <v>10399.35</v>
      </c>
      <c r="F13" s="61">
        <f t="shared" si="0"/>
        <v>0</v>
      </c>
      <c r="G13" s="23" t="str">
        <f>VLOOKUP(A13,'E 08 AGOSTO 2022'!A:C,3,FALSE)</f>
        <v>MAS DE 20</v>
      </c>
      <c r="H13" s="53"/>
    </row>
    <row r="14" spans="1:11" ht="15.75">
      <c r="A14" s="29" t="s">
        <v>3227</v>
      </c>
      <c r="B14" s="29" t="s">
        <v>3228</v>
      </c>
      <c r="C14" s="29" t="s">
        <v>3247</v>
      </c>
      <c r="D14" s="79">
        <v>0</v>
      </c>
      <c r="E14" s="60">
        <f>E$8*TOTAL!I$1</f>
        <v>10399.35</v>
      </c>
      <c r="F14" s="61">
        <f t="shared" si="0"/>
        <v>0</v>
      </c>
      <c r="G14" s="23" t="str">
        <f>VLOOKUP(A14,'E 08 AGOSTO 2022'!A:C,3,FALSE)</f>
        <v>MAS DE 20</v>
      </c>
      <c r="H14" s="53"/>
    </row>
    <row r="15" spans="1:11" ht="15.75">
      <c r="A15" s="29" t="s">
        <v>3229</v>
      </c>
      <c r="B15" s="29" t="s">
        <v>3230</v>
      </c>
      <c r="C15" s="29" t="s">
        <v>3246</v>
      </c>
      <c r="D15" s="79">
        <v>0</v>
      </c>
      <c r="E15" s="60">
        <f>E$8*TOTAL!I$1</f>
        <v>10399.35</v>
      </c>
      <c r="F15" s="61">
        <f t="shared" si="0"/>
        <v>0</v>
      </c>
      <c r="G15" s="23" t="str">
        <f>VLOOKUP(A15,'E 08 AGOSTO 2022'!A:C,3,FALSE)</f>
        <v>5</v>
      </c>
      <c r="H15" s="53"/>
    </row>
    <row r="16" spans="1:11" ht="15.75">
      <c r="A16" s="276" t="s">
        <v>3</v>
      </c>
      <c r="B16" s="276" t="s">
        <v>3252</v>
      </c>
      <c r="C16" s="276" t="s">
        <v>371</v>
      </c>
      <c r="H16" s="53"/>
    </row>
    <row r="17" spans="1:8" ht="15.75">
      <c r="A17" s="29" t="s">
        <v>3231</v>
      </c>
      <c r="B17" s="29" t="s">
        <v>3232</v>
      </c>
      <c r="C17" s="29" t="s">
        <v>3243</v>
      </c>
      <c r="D17" s="79">
        <v>0</v>
      </c>
      <c r="E17" s="60">
        <f>E$8*TOTAL!I$1</f>
        <v>10399.35</v>
      </c>
      <c r="F17" s="61">
        <f t="shared" ref="F17:F22" si="1">D17*E17</f>
        <v>0</v>
      </c>
      <c r="G17" s="23" t="str">
        <f>VLOOKUP(A17,'E 08 AGOSTO 2022'!A:C,3,FALSE)</f>
        <v>MAS DE 20</v>
      </c>
      <c r="H17" s="53"/>
    </row>
    <row r="18" spans="1:8" ht="15.75">
      <c r="A18" s="29" t="s">
        <v>3233</v>
      </c>
      <c r="B18" s="29" t="s">
        <v>3234</v>
      </c>
      <c r="C18" s="29" t="s">
        <v>15</v>
      </c>
      <c r="D18" s="79">
        <v>0</v>
      </c>
      <c r="E18" s="60">
        <f>E$8*TOTAL!I$1</f>
        <v>10399.35</v>
      </c>
      <c r="F18" s="61">
        <f t="shared" si="1"/>
        <v>0</v>
      </c>
      <c r="G18" s="23" t="str">
        <f>VLOOKUP(A18,'E 08 AGOSTO 2022'!A:C,3,FALSE)</f>
        <v>MAS DE 20</v>
      </c>
      <c r="H18" s="53"/>
    </row>
    <row r="19" spans="1:8" ht="15.75">
      <c r="A19" s="29" t="s">
        <v>3235</v>
      </c>
      <c r="B19" s="29" t="s">
        <v>3236</v>
      </c>
      <c r="C19" s="29" t="s">
        <v>3244</v>
      </c>
      <c r="D19" s="79">
        <v>0</v>
      </c>
      <c r="E19" s="60">
        <f>E$8*TOTAL!I$1</f>
        <v>10399.35</v>
      </c>
      <c r="F19" s="61">
        <f t="shared" si="1"/>
        <v>0</v>
      </c>
      <c r="G19" s="23" t="str">
        <f>VLOOKUP(A19,'E 08 AGOSTO 2022'!A:C,3,FALSE)</f>
        <v>MAS DE 20</v>
      </c>
      <c r="H19" s="53"/>
    </row>
    <row r="20" spans="1:8" ht="15.75">
      <c r="A20" s="29" t="s">
        <v>3237</v>
      </c>
      <c r="B20" s="29" t="s">
        <v>3238</v>
      </c>
      <c r="C20" s="29" t="s">
        <v>3245</v>
      </c>
      <c r="D20" s="79">
        <v>0</v>
      </c>
      <c r="E20" s="60">
        <f>E$8*TOTAL!I$1</f>
        <v>10399.35</v>
      </c>
      <c r="F20" s="61">
        <f t="shared" si="1"/>
        <v>0</v>
      </c>
      <c r="G20" s="23" t="str">
        <f>VLOOKUP(A20,'E 08 AGOSTO 2022'!A:C,3,FALSE)</f>
        <v>MAS DE 20</v>
      </c>
      <c r="H20" s="53"/>
    </row>
    <row r="21" spans="1:8" ht="15.75">
      <c r="A21" s="29" t="s">
        <v>3239</v>
      </c>
      <c r="B21" s="29" t="s">
        <v>3240</v>
      </c>
      <c r="C21" s="29" t="s">
        <v>3247</v>
      </c>
      <c r="D21" s="79">
        <v>0</v>
      </c>
      <c r="E21" s="60">
        <f>E$8*TOTAL!I$1</f>
        <v>10399.35</v>
      </c>
      <c r="F21" s="61">
        <f t="shared" si="1"/>
        <v>0</v>
      </c>
      <c r="G21" s="23" t="str">
        <f>VLOOKUP(A21,'E 08 AGOSTO 2022'!A:C,3,FALSE)</f>
        <v>MAS DE 20</v>
      </c>
    </row>
    <row r="22" spans="1:8" ht="15.75">
      <c r="A22" s="29" t="s">
        <v>3241</v>
      </c>
      <c r="B22" s="29" t="s">
        <v>3242</v>
      </c>
      <c r="C22" s="29" t="s">
        <v>3246</v>
      </c>
      <c r="D22" s="79">
        <v>0</v>
      </c>
      <c r="E22" s="60">
        <f>E$8*TOTAL!I$1</f>
        <v>10399.35</v>
      </c>
      <c r="F22" s="61">
        <f t="shared" si="1"/>
        <v>0</v>
      </c>
      <c r="G22" s="23" t="str">
        <f>VLOOKUP(A22,'E 08 AGOSTO 2022'!A:C,3,FALSE)</f>
        <v>7</v>
      </c>
    </row>
    <row r="25" spans="1:8" ht="15.75">
      <c r="B25" s="81" t="s">
        <v>3249</v>
      </c>
      <c r="D25" s="31">
        <f>SUM(D10:D22)</f>
        <v>0</v>
      </c>
      <c r="E25" s="31"/>
      <c r="F25" s="80">
        <f>SUM(F10:F22)</f>
        <v>0</v>
      </c>
      <c r="G25" s="23"/>
    </row>
    <row r="29" spans="1:8">
      <c r="A29"/>
    </row>
    <row r="30" spans="1:8">
      <c r="A30"/>
    </row>
    <row r="31" spans="1:8">
      <c r="A31"/>
    </row>
    <row r="32" spans="1:8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</sheetData>
  <sheetProtection selectLockedCells="1" selectUnlockedCells="1"/>
  <mergeCells count="6">
    <mergeCell ref="A7:A8"/>
    <mergeCell ref="B7:C8"/>
    <mergeCell ref="B1:D1"/>
    <mergeCell ref="F1:K1"/>
    <mergeCell ref="A2:F2"/>
    <mergeCell ref="A4:F4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56"/>
  <sheetViews>
    <sheetView topLeftCell="A133" zoomScale="80" zoomScaleNormal="80" workbookViewId="0">
      <selection activeCell="A105" sqref="A105:XFD105"/>
    </sheetView>
  </sheetViews>
  <sheetFormatPr baseColWidth="10" defaultColWidth="13.7109375" defaultRowHeight="12.75"/>
  <cols>
    <col min="1" max="1" width="26.28515625" customWidth="1"/>
    <col min="2" max="2" width="64.5703125" customWidth="1"/>
    <col min="3" max="3" width="11.28515625" style="78" customWidth="1"/>
    <col min="4" max="4" width="11.5703125" customWidth="1"/>
    <col min="5" max="5" width="15.42578125" customWidth="1"/>
    <col min="6" max="6" width="18.42578125" customWidth="1"/>
    <col min="7" max="7" width="23.7109375" customWidth="1"/>
    <col min="8" max="8" width="17.140625" customWidth="1"/>
    <col min="9" max="11" width="11.5703125" customWidth="1"/>
  </cols>
  <sheetData>
    <row r="1" spans="1:8" ht="33.75">
      <c r="A1" s="3">
        <v>0.65</v>
      </c>
      <c r="B1" s="363" t="s">
        <v>0</v>
      </c>
      <c r="C1" s="363"/>
      <c r="D1" s="363"/>
      <c r="E1" s="18"/>
      <c r="F1" s="12"/>
      <c r="G1" s="18"/>
      <c r="H1" s="12"/>
    </row>
    <row r="2" spans="1:8" ht="21">
      <c r="A2" s="12"/>
      <c r="B2" s="364" t="s">
        <v>1</v>
      </c>
      <c r="C2" s="364"/>
      <c r="D2" s="364"/>
      <c r="E2" s="18"/>
      <c r="F2" s="12"/>
      <c r="G2" s="18"/>
      <c r="H2" s="12"/>
    </row>
    <row r="3" spans="1:8" ht="21">
      <c r="A3" s="12"/>
      <c r="B3" s="364" t="s">
        <v>1042</v>
      </c>
      <c r="C3" s="364"/>
      <c r="D3" s="135"/>
      <c r="E3" s="18"/>
      <c r="F3" s="12"/>
      <c r="G3" s="18"/>
      <c r="H3" s="12"/>
    </row>
    <row r="4" spans="1:8" ht="15.75">
      <c r="A4" s="176">
        <v>0.7</v>
      </c>
      <c r="B4" s="13"/>
      <c r="C4" s="14"/>
      <c r="D4" s="16"/>
      <c r="E4" s="16"/>
      <c r="F4" s="12"/>
      <c r="G4" s="16"/>
      <c r="H4" s="15"/>
    </row>
    <row r="5" spans="1:8" ht="15.75">
      <c r="A5" s="12"/>
      <c r="B5" s="12"/>
      <c r="C5" s="12"/>
      <c r="D5" s="18"/>
      <c r="E5" s="18"/>
      <c r="F5" s="150"/>
      <c r="G5" s="18"/>
      <c r="H5" s="12"/>
    </row>
    <row r="6" spans="1:8" ht="15.75">
      <c r="A6" s="12"/>
      <c r="B6" s="12"/>
      <c r="C6" s="12"/>
      <c r="D6" s="18"/>
      <c r="E6" s="18"/>
      <c r="F6" s="150"/>
      <c r="G6" s="18"/>
      <c r="H6" s="12"/>
    </row>
    <row r="7" spans="1:8" ht="21">
      <c r="A7" s="12"/>
      <c r="B7" s="7"/>
      <c r="C7" s="14"/>
      <c r="D7" s="86"/>
      <c r="E7" s="18"/>
      <c r="F7" s="150"/>
      <c r="G7" s="18"/>
      <c r="H7" s="12"/>
    </row>
    <row r="8" spans="1:8" ht="15.75">
      <c r="C8"/>
      <c r="F8" s="151"/>
      <c r="G8" s="90"/>
      <c r="H8" s="12"/>
    </row>
    <row r="9" spans="1:8" ht="15.75">
      <c r="A9" s="117" t="s">
        <v>1188</v>
      </c>
      <c r="B9" s="112"/>
      <c r="C9" s="112"/>
      <c r="D9" s="112"/>
      <c r="E9" s="56"/>
      <c r="F9" s="55"/>
      <c r="G9" s="177"/>
    </row>
    <row r="10" spans="1:8" ht="15.75">
      <c r="A10" s="178" t="s">
        <v>3</v>
      </c>
      <c r="B10" s="178" t="s">
        <v>1189</v>
      </c>
      <c r="C10" s="178" t="s">
        <v>1190</v>
      </c>
      <c r="D10" s="178" t="s">
        <v>372</v>
      </c>
      <c r="E10" s="178" t="s">
        <v>2215</v>
      </c>
      <c r="F10" s="178" t="s">
        <v>369</v>
      </c>
      <c r="G10" s="178"/>
      <c r="H10" s="99"/>
    </row>
    <row r="11" spans="1:8" ht="15.75" hidden="1">
      <c r="A11" s="179" t="s">
        <v>1191</v>
      </c>
      <c r="B11" s="179" t="s">
        <v>1192</v>
      </c>
      <c r="C11" s="28" t="s">
        <v>1189</v>
      </c>
      <c r="D11" s="29">
        <v>0</v>
      </c>
      <c r="E11" s="180">
        <v>250</v>
      </c>
      <c r="F11" s="181">
        <f>E11*TOTAL!I$1</f>
        <v>162.5</v>
      </c>
      <c r="G11" s="59">
        <f t="shared" ref="G11:G23" si="0">F11*D11</f>
        <v>0</v>
      </c>
      <c r="H11" s="99" t="e">
        <f>VLOOKUP(A11,'E 08 AGOSTO 2022'!A:C,3,FALSE)</f>
        <v>#N/A</v>
      </c>
    </row>
    <row r="12" spans="1:8" ht="15.75">
      <c r="A12" s="179" t="s">
        <v>1193</v>
      </c>
      <c r="B12" s="179" t="s">
        <v>1194</v>
      </c>
      <c r="C12" s="28" t="s">
        <v>1189</v>
      </c>
      <c r="D12" s="29">
        <v>0</v>
      </c>
      <c r="E12" s="180">
        <v>250</v>
      </c>
      <c r="F12" s="181">
        <f>E12*TOTAL!I$1</f>
        <v>162.5</v>
      </c>
      <c r="G12" s="59">
        <f t="shared" si="0"/>
        <v>0</v>
      </c>
      <c r="H12" s="99" t="str">
        <f>VLOOKUP(A12,'E 08 AGOSTO 2022'!A:C,3,FALSE)</f>
        <v>MAS DE 20</v>
      </c>
    </row>
    <row r="13" spans="1:8" ht="15.75">
      <c r="A13" s="179" t="s">
        <v>1195</v>
      </c>
      <c r="B13" s="179" t="s">
        <v>1196</v>
      </c>
      <c r="C13" s="28" t="s">
        <v>1189</v>
      </c>
      <c r="D13" s="29">
        <v>0</v>
      </c>
      <c r="E13" s="180">
        <v>450</v>
      </c>
      <c r="F13" s="181">
        <f>E13*TOTAL!I$1</f>
        <v>292.5</v>
      </c>
      <c r="G13" s="59">
        <f t="shared" si="0"/>
        <v>0</v>
      </c>
      <c r="H13" s="99" t="str">
        <f>VLOOKUP(A13,'E 08 AGOSTO 2022'!A:C,3,FALSE)</f>
        <v>MAS DE 20</v>
      </c>
    </row>
    <row r="14" spans="1:8" ht="15.75">
      <c r="A14" s="179" t="s">
        <v>1197</v>
      </c>
      <c r="B14" s="179" t="s">
        <v>1198</v>
      </c>
      <c r="C14" s="28" t="s">
        <v>1189</v>
      </c>
      <c r="D14" s="29">
        <v>0</v>
      </c>
      <c r="E14" s="180">
        <v>450</v>
      </c>
      <c r="F14" s="181">
        <f>E14*TOTAL!I$1</f>
        <v>292.5</v>
      </c>
      <c r="G14" s="59">
        <f t="shared" si="0"/>
        <v>0</v>
      </c>
      <c r="H14" s="99" t="str">
        <f>VLOOKUP(A14,'E 08 AGOSTO 2022'!A:C,3,FALSE)</f>
        <v>MAS DE 20</v>
      </c>
    </row>
    <row r="15" spans="1:8" ht="15.75">
      <c r="A15" s="179" t="s">
        <v>1750</v>
      </c>
      <c r="B15" s="179" t="s">
        <v>1199</v>
      </c>
      <c r="C15" s="28" t="s">
        <v>1189</v>
      </c>
      <c r="D15" s="29">
        <v>0</v>
      </c>
      <c r="E15" s="180">
        <v>550</v>
      </c>
      <c r="F15" s="181">
        <f>E15*TOTAL!I$1</f>
        <v>357.5</v>
      </c>
      <c r="G15" s="59">
        <f t="shared" si="0"/>
        <v>0</v>
      </c>
      <c r="H15" s="99" t="str">
        <f>VLOOKUP(A15,'E 08 AGOSTO 2022'!A:C,3,FALSE)</f>
        <v>MAS DE 20</v>
      </c>
    </row>
    <row r="16" spans="1:8" ht="15.75">
      <c r="A16" s="179" t="s">
        <v>1752</v>
      </c>
      <c r="B16" s="179" t="s">
        <v>1200</v>
      </c>
      <c r="C16" s="28" t="s">
        <v>1189</v>
      </c>
      <c r="D16" s="29">
        <v>0</v>
      </c>
      <c r="E16" s="180">
        <v>550</v>
      </c>
      <c r="F16" s="181">
        <f>E16*TOTAL!I$1</f>
        <v>357.5</v>
      </c>
      <c r="G16" s="59">
        <f t="shared" si="0"/>
        <v>0</v>
      </c>
      <c r="H16" s="99" t="str">
        <f>VLOOKUP(A16,'E 08 AGOSTO 2022'!A:C,3,FALSE)</f>
        <v>5</v>
      </c>
    </row>
    <row r="17" spans="1:8" ht="15.75">
      <c r="A17" s="179" t="s">
        <v>1754</v>
      </c>
      <c r="B17" s="179" t="s">
        <v>1201</v>
      </c>
      <c r="C17" s="28" t="s">
        <v>1189</v>
      </c>
      <c r="D17" s="29">
        <v>0</v>
      </c>
      <c r="E17" s="180">
        <v>550</v>
      </c>
      <c r="F17" s="181">
        <f>E17*TOTAL!I$1</f>
        <v>357.5</v>
      </c>
      <c r="G17" s="59">
        <f t="shared" si="0"/>
        <v>0</v>
      </c>
      <c r="H17" s="99" t="str">
        <f>VLOOKUP(A17,'E 08 AGOSTO 2022'!A:C,3,FALSE)</f>
        <v>5</v>
      </c>
    </row>
    <row r="18" spans="1:8" ht="15.75">
      <c r="A18" s="179" t="s">
        <v>1756</v>
      </c>
      <c r="B18" s="179" t="s">
        <v>1202</v>
      </c>
      <c r="C18" s="28" t="s">
        <v>1189</v>
      </c>
      <c r="D18" s="29">
        <v>0</v>
      </c>
      <c r="E18" s="180">
        <v>550</v>
      </c>
      <c r="F18" s="181">
        <f>E18*TOTAL!I$1</f>
        <v>357.5</v>
      </c>
      <c r="G18" s="59">
        <f t="shared" si="0"/>
        <v>0</v>
      </c>
      <c r="H18" s="99" t="str">
        <f>VLOOKUP(A18,'E 08 AGOSTO 2022'!A:C,3,FALSE)</f>
        <v>4</v>
      </c>
    </row>
    <row r="19" spans="1:8" ht="15.75" hidden="1">
      <c r="A19" s="179" t="s">
        <v>1758</v>
      </c>
      <c r="B19" s="179" t="s">
        <v>1203</v>
      </c>
      <c r="C19" s="28" t="s">
        <v>1189</v>
      </c>
      <c r="D19" s="29">
        <v>0</v>
      </c>
      <c r="E19" s="180">
        <v>550</v>
      </c>
      <c r="F19" s="181">
        <f>E19*TOTAL!I$1</f>
        <v>357.5</v>
      </c>
      <c r="G19" s="59">
        <f t="shared" si="0"/>
        <v>0</v>
      </c>
      <c r="H19" s="99" t="e">
        <f>VLOOKUP(A19,'E 08 AGOSTO 2022'!A:C,3,FALSE)</f>
        <v>#N/A</v>
      </c>
    </row>
    <row r="20" spans="1:8" ht="15.75">
      <c r="A20" s="179" t="s">
        <v>1205</v>
      </c>
      <c r="B20" s="182" t="s">
        <v>1206</v>
      </c>
      <c r="C20" s="28" t="s">
        <v>1189</v>
      </c>
      <c r="D20" s="29">
        <v>0</v>
      </c>
      <c r="E20" s="180">
        <v>625</v>
      </c>
      <c r="F20" s="181">
        <f>E20*TOTAL!I$1</f>
        <v>406.25</v>
      </c>
      <c r="G20" s="59">
        <f t="shared" si="0"/>
        <v>0</v>
      </c>
      <c r="H20" s="99" t="str">
        <f>VLOOKUP(A20,'E 08 AGOSTO 2022'!A:C,3,FALSE)</f>
        <v>MAS DE 20</v>
      </c>
    </row>
    <row r="21" spans="1:8" ht="15.75">
      <c r="A21" s="179" t="s">
        <v>1207</v>
      </c>
      <c r="B21" s="182" t="s">
        <v>1208</v>
      </c>
      <c r="C21" s="28" t="s">
        <v>1189</v>
      </c>
      <c r="D21" s="29">
        <v>0</v>
      </c>
      <c r="E21" s="180">
        <v>625</v>
      </c>
      <c r="F21" s="181">
        <f>E21*TOTAL!I$1</f>
        <v>406.25</v>
      </c>
      <c r="G21" s="59">
        <f t="shared" si="0"/>
        <v>0</v>
      </c>
      <c r="H21" s="99" t="str">
        <f>VLOOKUP(A21,'E 08 AGOSTO 2022'!A:C,3,FALSE)</f>
        <v>10</v>
      </c>
    </row>
    <row r="22" spans="1:8" ht="15.75">
      <c r="A22" s="179" t="s">
        <v>1209</v>
      </c>
      <c r="B22" s="179" t="s">
        <v>1953</v>
      </c>
      <c r="C22" s="28" t="s">
        <v>1189</v>
      </c>
      <c r="D22" s="29">
        <v>0</v>
      </c>
      <c r="E22" s="180">
        <v>125</v>
      </c>
      <c r="F22" s="181">
        <f>E22*TOTAL!I$1</f>
        <v>81.25</v>
      </c>
      <c r="G22" s="59">
        <f t="shared" si="0"/>
        <v>0</v>
      </c>
      <c r="H22" s="99" t="str">
        <f>VLOOKUP(A22,'E 08 AGOSTO 2022'!A:C,3,FALSE)</f>
        <v>MAS DE 20</v>
      </c>
    </row>
    <row r="23" spans="1:8" ht="15.75">
      <c r="A23" s="179" t="s">
        <v>1210</v>
      </c>
      <c r="B23" s="179" t="s">
        <v>1211</v>
      </c>
      <c r="C23" s="28" t="s">
        <v>1189</v>
      </c>
      <c r="D23" s="29">
        <v>0</v>
      </c>
      <c r="E23" s="180">
        <v>50</v>
      </c>
      <c r="F23" s="181">
        <f>E23*TOTAL!I$1</f>
        <v>32.5</v>
      </c>
      <c r="G23" s="59">
        <f t="shared" si="0"/>
        <v>0</v>
      </c>
      <c r="H23" s="99" t="str">
        <f>VLOOKUP(A23,'E 08 AGOSTO 2022'!A:C,3,FALSE)</f>
        <v>9</v>
      </c>
    </row>
    <row r="24" spans="1:8" ht="15">
      <c r="A24" s="178"/>
      <c r="B24" s="178" t="s">
        <v>1212</v>
      </c>
      <c r="C24" s="178"/>
      <c r="D24" s="183"/>
      <c r="E24" s="183"/>
      <c r="F24" s="183"/>
      <c r="G24" s="183"/>
    </row>
    <row r="25" spans="1:8" ht="15.75">
      <c r="A25" s="179" t="s">
        <v>1734</v>
      </c>
      <c r="B25" s="179" t="s">
        <v>1954</v>
      </c>
      <c r="C25" s="28" t="s">
        <v>1212</v>
      </c>
      <c r="D25" s="29">
        <v>0</v>
      </c>
      <c r="E25" s="180">
        <v>599</v>
      </c>
      <c r="F25" s="181">
        <f>E25*TOTAL!I$1</f>
        <v>389.35</v>
      </c>
      <c r="G25" s="59">
        <f t="shared" ref="G25:G40" si="1">F25*D25</f>
        <v>0</v>
      </c>
      <c r="H25" s="99" t="str">
        <f>VLOOKUP(A25,'E 08 AGOSTO 2022'!A:C,3,FALSE)</f>
        <v>MAS DE 20</v>
      </c>
    </row>
    <row r="26" spans="1:8" ht="15.75" hidden="1">
      <c r="A26" s="179" t="s">
        <v>1213</v>
      </c>
      <c r="B26" s="179" t="s">
        <v>1214</v>
      </c>
      <c r="C26" s="28" t="s">
        <v>1212</v>
      </c>
      <c r="D26" s="29">
        <v>0</v>
      </c>
      <c r="E26" s="180">
        <v>599</v>
      </c>
      <c r="F26" s="181">
        <f>E26*TOTAL!I$1</f>
        <v>389.35</v>
      </c>
      <c r="G26" s="59">
        <f t="shared" si="1"/>
        <v>0</v>
      </c>
      <c r="H26" s="99" t="e">
        <f>VLOOKUP(A26,'E 08 AGOSTO 2022'!A:C,3,FALSE)</f>
        <v>#N/A</v>
      </c>
    </row>
    <row r="27" spans="1:8" ht="15.75" hidden="1">
      <c r="A27" s="179" t="s">
        <v>1215</v>
      </c>
      <c r="B27" s="179" t="s">
        <v>1216</v>
      </c>
      <c r="C27" s="28" t="s">
        <v>1212</v>
      </c>
      <c r="D27" s="29">
        <v>0</v>
      </c>
      <c r="E27" s="180">
        <v>699</v>
      </c>
      <c r="F27" s="181">
        <f>E27*TOTAL!I$1</f>
        <v>454.35</v>
      </c>
      <c r="G27" s="59">
        <f t="shared" si="1"/>
        <v>0</v>
      </c>
      <c r="H27" s="99" t="e">
        <f>VLOOKUP(A27,'E 08 AGOSTO 2022'!A:C,3,FALSE)</f>
        <v>#N/A</v>
      </c>
    </row>
    <row r="28" spans="1:8" ht="15.75" hidden="1">
      <c r="A28" s="179" t="s">
        <v>1217</v>
      </c>
      <c r="B28" s="179" t="s">
        <v>1218</v>
      </c>
      <c r="C28" s="28" t="s">
        <v>1212</v>
      </c>
      <c r="D28" s="29">
        <v>0</v>
      </c>
      <c r="E28" s="180">
        <v>699</v>
      </c>
      <c r="F28" s="181">
        <f>E28*TOTAL!I$1</f>
        <v>454.35</v>
      </c>
      <c r="G28" s="59">
        <f t="shared" si="1"/>
        <v>0</v>
      </c>
      <c r="H28" s="99" t="e">
        <f>VLOOKUP(A28,'E 08 AGOSTO 2022'!A:C,3,FALSE)</f>
        <v>#N/A</v>
      </c>
    </row>
    <row r="29" spans="1:8" ht="15.75" hidden="1">
      <c r="A29" s="179" t="s">
        <v>1219</v>
      </c>
      <c r="B29" s="179" t="s">
        <v>1220</v>
      </c>
      <c r="C29" s="28" t="s">
        <v>1212</v>
      </c>
      <c r="D29" s="29">
        <v>0</v>
      </c>
      <c r="E29" s="180">
        <v>699</v>
      </c>
      <c r="F29" s="181">
        <f>E29*TOTAL!I$1</f>
        <v>454.35</v>
      </c>
      <c r="G29" s="59">
        <f t="shared" si="1"/>
        <v>0</v>
      </c>
      <c r="H29" s="99" t="e">
        <f>VLOOKUP(A29,'E 08 AGOSTO 2022'!A:C,3,FALSE)</f>
        <v>#N/A</v>
      </c>
    </row>
    <row r="30" spans="1:8" ht="15.75" hidden="1">
      <c r="A30" s="179" t="s">
        <v>1221</v>
      </c>
      <c r="B30" s="179" t="s">
        <v>1222</v>
      </c>
      <c r="C30" s="28" t="s">
        <v>1212</v>
      </c>
      <c r="D30" s="29">
        <v>0</v>
      </c>
      <c r="E30" s="180">
        <v>699</v>
      </c>
      <c r="F30" s="181">
        <f>E30*TOTAL!I$1</f>
        <v>454.35</v>
      </c>
      <c r="G30" s="59">
        <f t="shared" si="1"/>
        <v>0</v>
      </c>
      <c r="H30" s="99" t="str">
        <f>VLOOKUP(A30,'E 08 AGOSTO 2022'!A:C,3,FALSE)</f>
        <v>1</v>
      </c>
    </row>
    <row r="31" spans="1:8" ht="15.75" hidden="1">
      <c r="A31" s="179" t="s">
        <v>1223</v>
      </c>
      <c r="B31" s="179" t="s">
        <v>1224</v>
      </c>
      <c r="C31" s="28" t="s">
        <v>1212</v>
      </c>
      <c r="D31" s="29">
        <v>0</v>
      </c>
      <c r="E31" s="180">
        <v>699</v>
      </c>
      <c r="F31" s="181">
        <f>E31*TOTAL!I$1</f>
        <v>454.35</v>
      </c>
      <c r="G31" s="59">
        <f t="shared" si="1"/>
        <v>0</v>
      </c>
      <c r="H31" s="99" t="e">
        <f>VLOOKUP(A31,'E 08 AGOSTO 2022'!A:C,3,FALSE)</f>
        <v>#N/A</v>
      </c>
    </row>
    <row r="32" spans="1:8" ht="15.75">
      <c r="A32" s="179" t="s">
        <v>1226</v>
      </c>
      <c r="B32" s="179" t="s">
        <v>1736</v>
      </c>
      <c r="C32" s="28" t="s">
        <v>1212</v>
      </c>
      <c r="D32" s="29">
        <v>0</v>
      </c>
      <c r="E32" s="180">
        <v>50</v>
      </c>
      <c r="F32" s="181">
        <f>E32*TOTAL!I$1</f>
        <v>32.5</v>
      </c>
      <c r="G32" s="59">
        <f t="shared" si="1"/>
        <v>0</v>
      </c>
      <c r="H32" s="99" t="str">
        <f>VLOOKUP(A32,'E 08 AGOSTO 2022'!A:C,3,FALSE)</f>
        <v>MAS DE 20</v>
      </c>
    </row>
    <row r="33" spans="1:8" ht="15.75">
      <c r="A33" s="179" t="s">
        <v>1227</v>
      </c>
      <c r="B33" s="179" t="s">
        <v>1955</v>
      </c>
      <c r="C33" s="28" t="s">
        <v>1212</v>
      </c>
      <c r="D33" s="29">
        <v>0</v>
      </c>
      <c r="E33" s="180">
        <v>500</v>
      </c>
      <c r="F33" s="181">
        <f>E33*TOTAL!I$1</f>
        <v>325</v>
      </c>
      <c r="G33" s="59">
        <f t="shared" si="1"/>
        <v>0</v>
      </c>
      <c r="H33" s="99" t="str">
        <f>VLOOKUP(A33,'E 08 AGOSTO 2022'!A:C,3,FALSE)</f>
        <v>15</v>
      </c>
    </row>
    <row r="34" spans="1:8" ht="15.75">
      <c r="A34" s="179" t="s">
        <v>1228</v>
      </c>
      <c r="B34" s="179" t="s">
        <v>1956</v>
      </c>
      <c r="C34" s="28" t="s">
        <v>1212</v>
      </c>
      <c r="D34" s="29">
        <v>0</v>
      </c>
      <c r="E34" s="180">
        <v>500</v>
      </c>
      <c r="F34" s="181">
        <f>E34*TOTAL!I$1</f>
        <v>325</v>
      </c>
      <c r="G34" s="59">
        <f t="shared" si="1"/>
        <v>0</v>
      </c>
      <c r="H34" s="99" t="str">
        <f>VLOOKUP(A34,'E 08 AGOSTO 2022'!A:C,3,FALSE)</f>
        <v>9</v>
      </c>
    </row>
    <row r="35" spans="1:8" ht="15.75">
      <c r="A35" s="179" t="s">
        <v>1229</v>
      </c>
      <c r="B35" s="179" t="s">
        <v>1957</v>
      </c>
      <c r="C35" s="28" t="s">
        <v>1212</v>
      </c>
      <c r="D35" s="29">
        <v>0</v>
      </c>
      <c r="E35" s="180">
        <v>500</v>
      </c>
      <c r="F35" s="181">
        <f>E35*TOTAL!I$1</f>
        <v>325</v>
      </c>
      <c r="G35" s="59">
        <f t="shared" si="1"/>
        <v>0</v>
      </c>
      <c r="H35" s="99" t="str">
        <f>VLOOKUP(A35,'E 08 AGOSTO 2022'!A:C,3,FALSE)</f>
        <v>8</v>
      </c>
    </row>
    <row r="36" spans="1:8" ht="15.75">
      <c r="A36" s="179" t="s">
        <v>1230</v>
      </c>
      <c r="B36" s="179" t="s">
        <v>1958</v>
      </c>
      <c r="C36" s="28" t="s">
        <v>1212</v>
      </c>
      <c r="D36" s="29">
        <v>0</v>
      </c>
      <c r="E36" s="180">
        <v>500</v>
      </c>
      <c r="F36" s="181">
        <f>E36*TOTAL!I$1</f>
        <v>325</v>
      </c>
      <c r="G36" s="59">
        <f t="shared" si="1"/>
        <v>0</v>
      </c>
      <c r="H36" s="99" t="str">
        <f>VLOOKUP(A36,'E 08 AGOSTO 2022'!A:C,3,FALSE)</f>
        <v>6</v>
      </c>
    </row>
    <row r="37" spans="1:8" ht="15.75">
      <c r="A37" s="179" t="s">
        <v>1231</v>
      </c>
      <c r="B37" s="179" t="s">
        <v>1959</v>
      </c>
      <c r="C37" s="28" t="s">
        <v>1212</v>
      </c>
      <c r="D37" s="29">
        <v>0</v>
      </c>
      <c r="E37" s="180">
        <v>500</v>
      </c>
      <c r="F37" s="181">
        <f>E37*TOTAL!I$1</f>
        <v>325</v>
      </c>
      <c r="G37" s="59">
        <f t="shared" si="1"/>
        <v>0</v>
      </c>
      <c r="H37" s="99" t="str">
        <f>VLOOKUP(A37,'E 08 AGOSTO 2022'!A:C,3,FALSE)</f>
        <v>9</v>
      </c>
    </row>
    <row r="38" spans="1:8" ht="15.75">
      <c r="A38" s="179" t="s">
        <v>1232</v>
      </c>
      <c r="B38" s="179" t="s">
        <v>1233</v>
      </c>
      <c r="C38" s="28" t="s">
        <v>1212</v>
      </c>
      <c r="D38" s="29">
        <v>0</v>
      </c>
      <c r="E38" s="180">
        <v>175</v>
      </c>
      <c r="F38" s="181">
        <f>E38*TOTAL!I$1</f>
        <v>113.75</v>
      </c>
      <c r="G38" s="59">
        <f t="shared" si="1"/>
        <v>0</v>
      </c>
      <c r="H38" s="99" t="str">
        <f>VLOOKUP(A38,'E 08 AGOSTO 2022'!A:C,3,FALSE)</f>
        <v>MAS DE 20</v>
      </c>
    </row>
    <row r="39" spans="1:8" ht="15.75">
      <c r="A39" s="179" t="s">
        <v>1225</v>
      </c>
      <c r="B39" s="179" t="s">
        <v>1234</v>
      </c>
      <c r="C39" s="28" t="s">
        <v>1212</v>
      </c>
      <c r="D39" s="29">
        <v>0</v>
      </c>
      <c r="E39" s="180">
        <v>100</v>
      </c>
      <c r="F39" s="181">
        <f>E39*TOTAL!I$1</f>
        <v>65</v>
      </c>
      <c r="G39" s="59">
        <f t="shared" si="1"/>
        <v>0</v>
      </c>
      <c r="H39" s="99" t="str">
        <f>VLOOKUP(A39,'E 08 AGOSTO 2022'!A:C,3,FALSE)</f>
        <v>MAS DE 20</v>
      </c>
    </row>
    <row r="40" spans="1:8" ht="15.75">
      <c r="A40" s="179" t="s">
        <v>1235</v>
      </c>
      <c r="B40" s="179" t="s">
        <v>1236</v>
      </c>
      <c r="C40" s="28" t="s">
        <v>1212</v>
      </c>
      <c r="D40" s="29">
        <v>0</v>
      </c>
      <c r="E40" s="180">
        <v>750</v>
      </c>
      <c r="F40" s="181">
        <v>325</v>
      </c>
      <c r="G40" s="59">
        <f t="shared" si="1"/>
        <v>0</v>
      </c>
      <c r="H40" s="99" t="str">
        <f>VLOOKUP(A40,'E 08 AGOSTO 2022'!A:C,3,FALSE)</f>
        <v>MAS DE 20</v>
      </c>
    </row>
    <row r="41" spans="1:8" ht="15">
      <c r="A41" s="184"/>
      <c r="B41" s="185" t="s">
        <v>1237</v>
      </c>
      <c r="C41" s="178"/>
      <c r="D41" s="183"/>
      <c r="E41" s="183"/>
      <c r="F41" s="183"/>
      <c r="G41" s="183"/>
    </row>
    <row r="42" spans="1:8" ht="15.75">
      <c r="A42" s="179" t="s">
        <v>1730</v>
      </c>
      <c r="B42" s="179" t="s">
        <v>1960</v>
      </c>
      <c r="C42" s="29" t="s">
        <v>1237</v>
      </c>
      <c r="D42" s="29">
        <v>0</v>
      </c>
      <c r="E42" s="180">
        <v>250</v>
      </c>
      <c r="F42" s="181">
        <f>E42*TOTAL!I$1</f>
        <v>162.5</v>
      </c>
      <c r="G42" s="59">
        <f t="shared" ref="G42:G56" si="2">F42*D42</f>
        <v>0</v>
      </c>
      <c r="H42" s="99" t="str">
        <f>VLOOKUP(A42,'E 08 AGOSTO 2022'!A:C,3,FALSE)</f>
        <v>MAS DE 20</v>
      </c>
    </row>
    <row r="43" spans="1:8" ht="15.75">
      <c r="A43" s="179" t="s">
        <v>1238</v>
      </c>
      <c r="B43" s="179" t="s">
        <v>1961</v>
      </c>
      <c r="C43" s="29" t="s">
        <v>1237</v>
      </c>
      <c r="D43" s="29">
        <v>0</v>
      </c>
      <c r="E43" s="180">
        <v>599</v>
      </c>
      <c r="F43" s="181">
        <f>E43*TOTAL!I$1</f>
        <v>389.35</v>
      </c>
      <c r="G43" s="59">
        <f t="shared" si="2"/>
        <v>0</v>
      </c>
      <c r="H43" s="99" t="str">
        <f>VLOOKUP(A43,'E 08 AGOSTO 2022'!A:C,3,FALSE)</f>
        <v>14</v>
      </c>
    </row>
    <row r="44" spans="1:8" ht="15.75">
      <c r="A44" s="179" t="s">
        <v>1239</v>
      </c>
      <c r="B44" s="179" t="s">
        <v>1962</v>
      </c>
      <c r="C44" s="29" t="s">
        <v>1237</v>
      </c>
      <c r="D44" s="29">
        <v>0</v>
      </c>
      <c r="E44" s="180">
        <v>799</v>
      </c>
      <c r="F44" s="181">
        <f>E44*TOTAL!I$1</f>
        <v>519.35</v>
      </c>
      <c r="G44" s="59">
        <f t="shared" si="2"/>
        <v>0</v>
      </c>
      <c r="H44" s="99" t="str">
        <f>VLOOKUP(A44,'E 08 AGOSTO 2022'!A:C,3,FALSE)</f>
        <v>MAS DE 20</v>
      </c>
    </row>
    <row r="45" spans="1:8" ht="15.75">
      <c r="A45" s="179" t="s">
        <v>1240</v>
      </c>
      <c r="B45" s="179" t="s">
        <v>1241</v>
      </c>
      <c r="C45" s="29" t="s">
        <v>1237</v>
      </c>
      <c r="D45" s="29">
        <v>0</v>
      </c>
      <c r="E45" s="180">
        <v>799</v>
      </c>
      <c r="F45" s="181">
        <f>E45*TOTAL!I$1</f>
        <v>519.35</v>
      </c>
      <c r="G45" s="59">
        <f t="shared" si="2"/>
        <v>0</v>
      </c>
      <c r="H45" s="99" t="str">
        <f>VLOOKUP(A45,'E 08 AGOSTO 2022'!A:C,3,FALSE)</f>
        <v>MAS DE 20</v>
      </c>
    </row>
    <row r="46" spans="1:8" ht="15.75" hidden="1">
      <c r="A46" s="179" t="s">
        <v>1739</v>
      </c>
      <c r="B46" s="179" t="s">
        <v>1242</v>
      </c>
      <c r="C46" s="29" t="s">
        <v>1237</v>
      </c>
      <c r="D46" s="29">
        <v>0</v>
      </c>
      <c r="E46" s="180">
        <v>799</v>
      </c>
      <c r="F46" s="181">
        <f>E46*TOTAL!I$1</f>
        <v>519.35</v>
      </c>
      <c r="G46" s="59">
        <f t="shared" si="2"/>
        <v>0</v>
      </c>
      <c r="H46" s="99" t="e">
        <f>VLOOKUP(A46,'E 08 AGOSTO 2022'!A:C,3,FALSE)</f>
        <v>#N/A</v>
      </c>
    </row>
    <row r="47" spans="1:8" ht="15.75" hidden="1">
      <c r="A47" s="179" t="s">
        <v>1243</v>
      </c>
      <c r="B47" s="179" t="s">
        <v>1244</v>
      </c>
      <c r="C47" s="29" t="s">
        <v>1237</v>
      </c>
      <c r="D47" s="29">
        <v>0</v>
      </c>
      <c r="E47" s="180">
        <v>799</v>
      </c>
      <c r="F47" s="181">
        <f>E47*TOTAL!I$1</f>
        <v>519.35</v>
      </c>
      <c r="G47" s="59">
        <f t="shared" si="2"/>
        <v>0</v>
      </c>
      <c r="H47" s="99" t="e">
        <f>VLOOKUP(A47,'E 08 AGOSTO 2022'!A:C,3,FALSE)</f>
        <v>#N/A</v>
      </c>
    </row>
    <row r="48" spans="1:8" ht="15.75" hidden="1">
      <c r="A48" s="179" t="s">
        <v>1245</v>
      </c>
      <c r="B48" s="179" t="s">
        <v>1246</v>
      </c>
      <c r="C48" s="29" t="s">
        <v>1237</v>
      </c>
      <c r="D48" s="29">
        <v>0</v>
      </c>
      <c r="E48" s="180">
        <v>799</v>
      </c>
      <c r="F48" s="181">
        <f>E48*TOTAL!I$1</f>
        <v>519.35</v>
      </c>
      <c r="G48" s="59">
        <f t="shared" si="2"/>
        <v>0</v>
      </c>
      <c r="H48" s="99" t="e">
        <f>VLOOKUP(A48,'E 08 AGOSTO 2022'!A:C,3,FALSE)</f>
        <v>#N/A</v>
      </c>
    </row>
    <row r="49" spans="1:8" ht="15.75">
      <c r="A49" s="179" t="s">
        <v>1247</v>
      </c>
      <c r="B49" s="179" t="s">
        <v>1963</v>
      </c>
      <c r="C49" s="29" t="s">
        <v>1237</v>
      </c>
      <c r="D49" s="29">
        <v>0</v>
      </c>
      <c r="E49" s="180">
        <v>550</v>
      </c>
      <c r="F49" s="181">
        <f>E49*TOTAL!I$1</f>
        <v>357.5</v>
      </c>
      <c r="G49" s="59">
        <f t="shared" si="2"/>
        <v>0</v>
      </c>
      <c r="H49" s="99" t="str">
        <f>VLOOKUP(A49,'E 08 AGOSTO 2022'!A:C,3,FALSE)</f>
        <v>9</v>
      </c>
    </row>
    <row r="50" spans="1:8" ht="15.75">
      <c r="A50" s="179" t="s">
        <v>1248</v>
      </c>
      <c r="B50" s="179" t="s">
        <v>1964</v>
      </c>
      <c r="C50" s="29" t="s">
        <v>1237</v>
      </c>
      <c r="D50" s="29">
        <v>0</v>
      </c>
      <c r="E50" s="180">
        <v>550</v>
      </c>
      <c r="F50" s="181">
        <f>E50*TOTAL!I$1</f>
        <v>357.5</v>
      </c>
      <c r="G50" s="59">
        <f t="shared" si="2"/>
        <v>0</v>
      </c>
      <c r="H50" s="99" t="str">
        <f>VLOOKUP(A50,'E 08 AGOSTO 2022'!A:C,3,FALSE)</f>
        <v>8</v>
      </c>
    </row>
    <row r="51" spans="1:8" ht="15.75">
      <c r="A51" s="179" t="s">
        <v>1249</v>
      </c>
      <c r="B51" s="179" t="s">
        <v>1965</v>
      </c>
      <c r="C51" s="29" t="s">
        <v>1237</v>
      </c>
      <c r="D51" s="29">
        <v>0</v>
      </c>
      <c r="E51" s="180">
        <v>550</v>
      </c>
      <c r="F51" s="181">
        <f>E51*TOTAL!I$1</f>
        <v>357.5</v>
      </c>
      <c r="G51" s="59">
        <f t="shared" si="2"/>
        <v>0</v>
      </c>
      <c r="H51" s="99" t="str">
        <f>VLOOKUP(A51,'E 08 AGOSTO 2022'!A:C,3,FALSE)</f>
        <v>8</v>
      </c>
    </row>
    <row r="52" spans="1:8" ht="15.75">
      <c r="A52" s="179" t="s">
        <v>1250</v>
      </c>
      <c r="B52" s="179" t="s">
        <v>1966</v>
      </c>
      <c r="C52" s="29" t="s">
        <v>1237</v>
      </c>
      <c r="D52" s="29">
        <v>0</v>
      </c>
      <c r="E52" s="180">
        <v>550</v>
      </c>
      <c r="F52" s="181">
        <f>E52*TOTAL!I$1</f>
        <v>357.5</v>
      </c>
      <c r="G52" s="59">
        <f t="shared" si="2"/>
        <v>0</v>
      </c>
      <c r="H52" s="99" t="str">
        <f>VLOOKUP(A52,'E 08 AGOSTO 2022'!A:C,3,FALSE)</f>
        <v>6</v>
      </c>
    </row>
    <row r="53" spans="1:8" ht="15.75">
      <c r="A53" s="179" t="s">
        <v>1251</v>
      </c>
      <c r="B53" s="179" t="s">
        <v>1967</v>
      </c>
      <c r="C53" s="29" t="s">
        <v>1237</v>
      </c>
      <c r="D53" s="29">
        <v>0</v>
      </c>
      <c r="E53" s="180">
        <v>550</v>
      </c>
      <c r="F53" s="181">
        <f>E53*TOTAL!I$1</f>
        <v>357.5</v>
      </c>
      <c r="G53" s="59">
        <f t="shared" si="2"/>
        <v>0</v>
      </c>
      <c r="H53" s="99" t="str">
        <f>VLOOKUP(A53,'E 08 AGOSTO 2022'!A:C,3,FALSE)</f>
        <v>8</v>
      </c>
    </row>
    <row r="54" spans="1:8" ht="15.75">
      <c r="A54" s="179" t="s">
        <v>1252</v>
      </c>
      <c r="B54" s="179" t="s">
        <v>1253</v>
      </c>
      <c r="C54" s="29" t="s">
        <v>1237</v>
      </c>
      <c r="D54" s="29">
        <v>0</v>
      </c>
      <c r="E54" s="180">
        <v>175</v>
      </c>
      <c r="F54" s="181">
        <f>E54*TOTAL!I$1</f>
        <v>113.75</v>
      </c>
      <c r="G54" s="59">
        <f t="shared" si="2"/>
        <v>0</v>
      </c>
      <c r="H54" s="99" t="str">
        <f>VLOOKUP(A54,'E 08 AGOSTO 2022'!A:C,3,FALSE)</f>
        <v>15</v>
      </c>
    </row>
    <row r="55" spans="1:8" ht="15.75">
      <c r="A55" s="179" t="s">
        <v>1254</v>
      </c>
      <c r="B55" s="179" t="s">
        <v>1255</v>
      </c>
      <c r="C55" s="29" t="s">
        <v>1237</v>
      </c>
      <c r="D55" s="29">
        <v>0</v>
      </c>
      <c r="E55" s="180">
        <v>100</v>
      </c>
      <c r="F55" s="181">
        <f>E55*TOTAL!I$1</f>
        <v>65</v>
      </c>
      <c r="G55" s="59">
        <f t="shared" si="2"/>
        <v>0</v>
      </c>
      <c r="H55" s="99" t="str">
        <f>VLOOKUP(A55,'E 08 AGOSTO 2022'!A:C,3,FALSE)</f>
        <v>MAS DE 20</v>
      </c>
    </row>
    <row r="56" spans="1:8" ht="15.75" hidden="1">
      <c r="A56" s="179" t="s">
        <v>1256</v>
      </c>
      <c r="B56" s="179" t="s">
        <v>1257</v>
      </c>
      <c r="C56" s="29" t="s">
        <v>1237</v>
      </c>
      <c r="D56" s="29">
        <v>0</v>
      </c>
      <c r="E56" s="180">
        <v>750</v>
      </c>
      <c r="F56" s="181">
        <v>325</v>
      </c>
      <c r="G56" s="59">
        <f t="shared" si="2"/>
        <v>0</v>
      </c>
      <c r="H56" s="99" t="str">
        <f>VLOOKUP(A56,'E 08 AGOSTO 2022'!A:C,3,FALSE)</f>
        <v>MAS DE 20</v>
      </c>
    </row>
    <row r="57" spans="1:8" ht="15">
      <c r="A57" s="184"/>
      <c r="B57" s="185" t="s">
        <v>1258</v>
      </c>
      <c r="C57" s="178"/>
      <c r="D57" s="183"/>
      <c r="E57" s="183"/>
      <c r="F57" s="183"/>
      <c r="G57" s="183"/>
    </row>
    <row r="58" spans="1:8" ht="15.75">
      <c r="A58" s="179" t="s">
        <v>1259</v>
      </c>
      <c r="B58" s="179" t="s">
        <v>1968</v>
      </c>
      <c r="C58" s="29" t="s">
        <v>1258</v>
      </c>
      <c r="D58" s="29">
        <v>0</v>
      </c>
      <c r="E58" s="180">
        <v>250</v>
      </c>
      <c r="F58" s="181">
        <f>E58*TOTAL!I$1</f>
        <v>162.5</v>
      </c>
      <c r="G58" s="59">
        <f t="shared" ref="G58:G72" si="3">F58*D58</f>
        <v>0</v>
      </c>
      <c r="H58" s="99" t="str">
        <f>VLOOKUP(A58,'E 08 AGOSTO 2022'!A:C,3,FALSE)</f>
        <v>8</v>
      </c>
    </row>
    <row r="59" spans="1:8" ht="15.75">
      <c r="A59" s="179" t="s">
        <v>1260</v>
      </c>
      <c r="B59" s="179" t="s">
        <v>1969</v>
      </c>
      <c r="C59" s="29" t="s">
        <v>1258</v>
      </c>
      <c r="D59" s="29">
        <v>0</v>
      </c>
      <c r="E59" s="180">
        <v>799</v>
      </c>
      <c r="F59" s="181">
        <f>E59*TOTAL!I$1</f>
        <v>519.35</v>
      </c>
      <c r="G59" s="59">
        <f t="shared" si="3"/>
        <v>0</v>
      </c>
      <c r="H59" s="99" t="str">
        <f>VLOOKUP(A59,'E 08 AGOSTO 2022'!A:C,3,FALSE)</f>
        <v>MAS DE 20</v>
      </c>
    </row>
    <row r="60" spans="1:8" ht="15.75">
      <c r="A60" s="179" t="s">
        <v>1261</v>
      </c>
      <c r="B60" s="179" t="s">
        <v>1970</v>
      </c>
      <c r="C60" s="29" t="s">
        <v>1258</v>
      </c>
      <c r="D60" s="29">
        <v>0</v>
      </c>
      <c r="E60" s="180">
        <v>799</v>
      </c>
      <c r="F60" s="181">
        <f>E60*TOTAL!I$1</f>
        <v>519.35</v>
      </c>
      <c r="G60" s="59">
        <f t="shared" si="3"/>
        <v>0</v>
      </c>
      <c r="H60" s="99" t="str">
        <f>VLOOKUP(A60,'E 08 AGOSTO 2022'!A:C,3,FALSE)</f>
        <v>MAS DE 20</v>
      </c>
    </row>
    <row r="61" spans="1:8" ht="15.75">
      <c r="A61" s="179" t="s">
        <v>1262</v>
      </c>
      <c r="B61" s="179" t="s">
        <v>1263</v>
      </c>
      <c r="C61" s="29" t="s">
        <v>1258</v>
      </c>
      <c r="D61" s="29">
        <v>0</v>
      </c>
      <c r="E61" s="180">
        <v>799</v>
      </c>
      <c r="F61" s="181">
        <f>E61*TOTAL!I$1</f>
        <v>519.35</v>
      </c>
      <c r="G61" s="59">
        <f t="shared" si="3"/>
        <v>0</v>
      </c>
      <c r="H61" s="99" t="str">
        <f>VLOOKUP(A61,'E 08 AGOSTO 2022'!A:C,3,FALSE)</f>
        <v>MAS DE 20</v>
      </c>
    </row>
    <row r="62" spans="1:8" ht="15.75">
      <c r="A62" s="179" t="s">
        <v>1264</v>
      </c>
      <c r="B62" s="179" t="s">
        <v>1725</v>
      </c>
      <c r="C62" s="29" t="s">
        <v>1258</v>
      </c>
      <c r="D62" s="29">
        <v>0</v>
      </c>
      <c r="E62" s="180">
        <v>100</v>
      </c>
      <c r="F62" s="181">
        <f>E62*TOTAL!I$1</f>
        <v>65</v>
      </c>
      <c r="G62" s="59">
        <f t="shared" si="3"/>
        <v>0</v>
      </c>
      <c r="H62" s="99" t="str">
        <f>VLOOKUP(A62,'E 08 AGOSTO 2022'!A:C,3,FALSE)</f>
        <v>MAS DE 20</v>
      </c>
    </row>
    <row r="63" spans="1:8" ht="15.75">
      <c r="A63" s="179" t="s">
        <v>1265</v>
      </c>
      <c r="B63" s="179" t="s">
        <v>1725</v>
      </c>
      <c r="C63" s="29" t="s">
        <v>1258</v>
      </c>
      <c r="D63" s="29">
        <v>0</v>
      </c>
      <c r="E63" s="180">
        <v>50</v>
      </c>
      <c r="F63" s="181">
        <f>E63*TOTAL!I$1</f>
        <v>32.5</v>
      </c>
      <c r="G63" s="59">
        <f t="shared" si="3"/>
        <v>0</v>
      </c>
      <c r="H63" s="99" t="str">
        <f>VLOOKUP(A63,'E 08 AGOSTO 2022'!A:C,3,FALSE)</f>
        <v>MAS DE 20</v>
      </c>
    </row>
    <row r="64" spans="1:8" ht="15.75">
      <c r="A64" s="179" t="s">
        <v>1266</v>
      </c>
      <c r="B64" s="179" t="s">
        <v>2000</v>
      </c>
      <c r="C64" s="29" t="s">
        <v>1258</v>
      </c>
      <c r="D64" s="29">
        <v>0</v>
      </c>
      <c r="E64" s="180">
        <v>50</v>
      </c>
      <c r="F64" s="181">
        <f>E64*TOTAL!I$1</f>
        <v>32.5</v>
      </c>
      <c r="G64" s="59">
        <f t="shared" si="3"/>
        <v>0</v>
      </c>
      <c r="H64" s="99" t="str">
        <f>VLOOKUP(A64,'E 08 AGOSTO 2022'!A:C,3,FALSE)</f>
        <v>MAS DE 20</v>
      </c>
    </row>
    <row r="65" spans="1:8" ht="15.75">
      <c r="A65" s="179" t="s">
        <v>1267</v>
      </c>
      <c r="B65" s="179" t="s">
        <v>1971</v>
      </c>
      <c r="C65" s="29" t="s">
        <v>1258</v>
      </c>
      <c r="D65" s="29">
        <v>0</v>
      </c>
      <c r="E65" s="180">
        <v>400</v>
      </c>
      <c r="F65" s="181">
        <f>E65*TOTAL!I$1</f>
        <v>260</v>
      </c>
      <c r="G65" s="59">
        <f t="shared" si="3"/>
        <v>0</v>
      </c>
      <c r="H65" s="99" t="str">
        <f>VLOOKUP(A65,'E 08 AGOSTO 2022'!A:C,3,FALSE)</f>
        <v>10</v>
      </c>
    </row>
    <row r="66" spans="1:8" ht="15.75">
      <c r="A66" s="179" t="s">
        <v>1268</v>
      </c>
      <c r="B66" s="179" t="s">
        <v>1972</v>
      </c>
      <c r="C66" s="29" t="s">
        <v>1258</v>
      </c>
      <c r="D66" s="29">
        <v>0</v>
      </c>
      <c r="E66" s="180">
        <v>400</v>
      </c>
      <c r="F66" s="181">
        <f>E66*TOTAL!I$1</f>
        <v>260</v>
      </c>
      <c r="G66" s="59">
        <f t="shared" si="3"/>
        <v>0</v>
      </c>
      <c r="H66" s="99" t="str">
        <f>VLOOKUP(A66,'E 08 AGOSTO 2022'!A:C,3,FALSE)</f>
        <v>9</v>
      </c>
    </row>
    <row r="67" spans="1:8" ht="15.75">
      <c r="A67" s="179" t="s">
        <v>1269</v>
      </c>
      <c r="B67" s="179" t="s">
        <v>1973</v>
      </c>
      <c r="C67" s="29" t="s">
        <v>1258</v>
      </c>
      <c r="D67" s="29">
        <v>0</v>
      </c>
      <c r="E67" s="180">
        <v>400</v>
      </c>
      <c r="F67" s="181">
        <f>E67*TOTAL!I$1</f>
        <v>260</v>
      </c>
      <c r="G67" s="59">
        <f t="shared" si="3"/>
        <v>0</v>
      </c>
      <c r="H67" s="99" t="str">
        <f>VLOOKUP(A67,'E 08 AGOSTO 2022'!A:C,3,FALSE)</f>
        <v>7</v>
      </c>
    </row>
    <row r="68" spans="1:8" ht="15.75">
      <c r="A68" s="179" t="s">
        <v>1270</v>
      </c>
      <c r="B68" s="179" t="s">
        <v>1974</v>
      </c>
      <c r="C68" s="29" t="s">
        <v>1258</v>
      </c>
      <c r="D68" s="29">
        <v>0</v>
      </c>
      <c r="E68" s="180">
        <v>400</v>
      </c>
      <c r="F68" s="181">
        <f>E68*TOTAL!I$1</f>
        <v>260</v>
      </c>
      <c r="G68" s="59">
        <f t="shared" si="3"/>
        <v>0</v>
      </c>
      <c r="H68" s="99" t="str">
        <f>VLOOKUP(A68,'E 08 AGOSTO 2022'!A:C,3,FALSE)</f>
        <v>8</v>
      </c>
    </row>
    <row r="69" spans="1:8" ht="15.75">
      <c r="A69" s="179" t="s">
        <v>1204</v>
      </c>
      <c r="B69" s="179" t="s">
        <v>1975</v>
      </c>
      <c r="C69" s="29" t="s">
        <v>1258</v>
      </c>
      <c r="D69" s="29">
        <v>0</v>
      </c>
      <c r="E69" s="180">
        <v>400</v>
      </c>
      <c r="F69" s="181">
        <f>E69*TOTAL!I$1</f>
        <v>260</v>
      </c>
      <c r="G69" s="59">
        <f t="shared" si="3"/>
        <v>0</v>
      </c>
      <c r="H69" s="99" t="str">
        <f>VLOOKUP(A69,'E 08 AGOSTO 2022'!A:C,3,FALSE)</f>
        <v>8</v>
      </c>
    </row>
    <row r="70" spans="1:8" ht="15.75">
      <c r="A70" s="179" t="s">
        <v>1271</v>
      </c>
      <c r="B70" s="179" t="s">
        <v>1991</v>
      </c>
      <c r="C70" s="29" t="s">
        <v>1258</v>
      </c>
      <c r="D70" s="29">
        <v>0</v>
      </c>
      <c r="E70" s="180">
        <v>175</v>
      </c>
      <c r="F70" s="181">
        <f>E70*TOTAL!I$1</f>
        <v>113.75</v>
      </c>
      <c r="G70" s="59">
        <f t="shared" si="3"/>
        <v>0</v>
      </c>
      <c r="H70" s="99" t="str">
        <f>VLOOKUP(A70,'E 08 AGOSTO 2022'!A:C,3,FALSE)</f>
        <v>18</v>
      </c>
    </row>
    <row r="71" spans="1:8" ht="15.75">
      <c r="A71" s="179" t="s">
        <v>1272</v>
      </c>
      <c r="B71" s="179" t="s">
        <v>1763</v>
      </c>
      <c r="C71" s="29" t="s">
        <v>1258</v>
      </c>
      <c r="D71" s="29">
        <v>0</v>
      </c>
      <c r="E71" s="180">
        <v>100</v>
      </c>
      <c r="F71" s="181">
        <f>E71*TOTAL!I$1</f>
        <v>65</v>
      </c>
      <c r="G71" s="59">
        <f t="shared" si="3"/>
        <v>0</v>
      </c>
      <c r="H71" s="99" t="str">
        <f>VLOOKUP(A71,'E 08 AGOSTO 2022'!A:C,3,FALSE)</f>
        <v>MAS DE 20</v>
      </c>
    </row>
    <row r="72" spans="1:8" ht="15.75">
      <c r="A72" s="179" t="s">
        <v>1273</v>
      </c>
      <c r="B72" s="179" t="s">
        <v>1274</v>
      </c>
      <c r="C72" s="29" t="s">
        <v>1258</v>
      </c>
      <c r="D72" s="29">
        <v>0</v>
      </c>
      <c r="E72" s="180">
        <v>750</v>
      </c>
      <c r="F72" s="181">
        <v>325</v>
      </c>
      <c r="G72" s="59">
        <f t="shared" si="3"/>
        <v>0</v>
      </c>
      <c r="H72" s="99" t="str">
        <f>VLOOKUP(A72,'E 08 AGOSTO 2022'!A:C,3,FALSE)</f>
        <v>MAS DE 20</v>
      </c>
    </row>
    <row r="73" spans="1:8" ht="15">
      <c r="A73" s="184"/>
      <c r="B73" s="185" t="s">
        <v>1275</v>
      </c>
      <c r="C73" s="178"/>
      <c r="D73" s="183"/>
      <c r="E73" s="183"/>
      <c r="F73" s="183"/>
      <c r="G73" s="183"/>
    </row>
    <row r="74" spans="1:8" ht="15.75" hidden="1">
      <c r="A74" s="219" t="s">
        <v>1286</v>
      </c>
      <c r="B74" s="182" t="s">
        <v>1995</v>
      </c>
      <c r="C74" s="29" t="s">
        <v>1275</v>
      </c>
      <c r="D74" s="29">
        <v>0</v>
      </c>
      <c r="E74" s="180">
        <v>625</v>
      </c>
      <c r="F74" s="181">
        <f>E74*TOTAL!I$1</f>
        <v>406.25</v>
      </c>
      <c r="G74" s="59">
        <f t="shared" ref="G74:G75" si="4">F74*D74</f>
        <v>0</v>
      </c>
      <c r="H74" s="99" t="e">
        <f>VLOOKUP(A74,'E 08 AGOSTO 2022'!A:C,3,FALSE)</f>
        <v>#N/A</v>
      </c>
    </row>
    <row r="75" spans="1:8" ht="15.75">
      <c r="A75" s="218" t="s">
        <v>1287</v>
      </c>
      <c r="B75" s="179" t="s">
        <v>1993</v>
      </c>
      <c r="C75" s="29" t="s">
        <v>1275</v>
      </c>
      <c r="D75" s="29">
        <v>0</v>
      </c>
      <c r="E75" s="180">
        <v>50</v>
      </c>
      <c r="F75" s="181">
        <f>E75*TOTAL!I$1</f>
        <v>32.5</v>
      </c>
      <c r="G75" s="59">
        <f t="shared" si="4"/>
        <v>0</v>
      </c>
      <c r="H75" s="99" t="str">
        <f>VLOOKUP(A75,'E 08 AGOSTO 2022'!A:C,3,FALSE)</f>
        <v>MAS DE 20</v>
      </c>
    </row>
    <row r="76" spans="1:8" ht="15">
      <c r="A76" s="184"/>
      <c r="B76" s="185" t="s">
        <v>1288</v>
      </c>
      <c r="C76" s="178"/>
      <c r="D76" s="183"/>
      <c r="E76" s="183"/>
      <c r="F76" s="183"/>
      <c r="G76" s="183"/>
    </row>
    <row r="77" spans="1:8" ht="15.75">
      <c r="A77" s="179" t="s">
        <v>1289</v>
      </c>
      <c r="B77" s="179" t="s">
        <v>1977</v>
      </c>
      <c r="C77" s="29" t="s">
        <v>1288</v>
      </c>
      <c r="D77" s="29">
        <v>0</v>
      </c>
      <c r="E77" s="180">
        <v>250</v>
      </c>
      <c r="F77" s="181">
        <f>E77*TOTAL!I$1</f>
        <v>162.5</v>
      </c>
      <c r="G77" s="59">
        <f t="shared" ref="G77:G96" si="5">F77*D77</f>
        <v>0</v>
      </c>
      <c r="H77" s="99" t="str">
        <f>VLOOKUP(A77,'E 08 AGOSTO 2022'!A:C,3,FALSE)</f>
        <v>MAS DE 20</v>
      </c>
    </row>
    <row r="78" spans="1:8" ht="15.75">
      <c r="A78" s="179" t="s">
        <v>1290</v>
      </c>
      <c r="B78" s="179" t="s">
        <v>1978</v>
      </c>
      <c r="C78" s="29" t="s">
        <v>1288</v>
      </c>
      <c r="D78" s="29">
        <v>0</v>
      </c>
      <c r="E78" s="180">
        <v>799</v>
      </c>
      <c r="F78" s="181">
        <f>E78*TOTAL!I$1</f>
        <v>519.35</v>
      </c>
      <c r="G78" s="59">
        <f t="shared" si="5"/>
        <v>0</v>
      </c>
      <c r="H78" s="99" t="str">
        <f>VLOOKUP(A78,'E 08 AGOSTO 2022'!A:C,3,FALSE)</f>
        <v>MAS DE 20</v>
      </c>
    </row>
    <row r="79" spans="1:8" ht="15.75">
      <c r="A79" s="179" t="s">
        <v>1291</v>
      </c>
      <c r="B79" s="179" t="s">
        <v>1979</v>
      </c>
      <c r="C79" s="29" t="s">
        <v>1288</v>
      </c>
      <c r="D79" s="29">
        <v>0</v>
      </c>
      <c r="E79" s="180">
        <v>799</v>
      </c>
      <c r="F79" s="181">
        <f>E79*TOTAL!I$1</f>
        <v>519.35</v>
      </c>
      <c r="G79" s="59">
        <f t="shared" si="5"/>
        <v>0</v>
      </c>
      <c r="H79" s="99" t="str">
        <f>VLOOKUP(A79,'E 08 AGOSTO 2022'!A:C,3,FALSE)</f>
        <v>MAS DE 20</v>
      </c>
    </row>
    <row r="80" spans="1:8" ht="15.75">
      <c r="A80" s="179" t="s">
        <v>1292</v>
      </c>
      <c r="B80" s="179" t="s">
        <v>1293</v>
      </c>
      <c r="C80" s="29" t="s">
        <v>1288</v>
      </c>
      <c r="D80" s="29">
        <v>0</v>
      </c>
      <c r="E80" s="186">
        <v>799</v>
      </c>
      <c r="F80" s="181">
        <f>E80*TOTAL!I$1</f>
        <v>519.35</v>
      </c>
      <c r="G80" s="59">
        <f t="shared" si="5"/>
        <v>0</v>
      </c>
      <c r="H80" s="99" t="str">
        <f>VLOOKUP(A80,'E 08 AGOSTO 2022'!A:C,3,FALSE)</f>
        <v>MAS DE 20</v>
      </c>
    </row>
    <row r="81" spans="1:8" ht="15.75">
      <c r="A81" s="218" t="s">
        <v>1294</v>
      </c>
      <c r="B81" s="179" t="s">
        <v>1295</v>
      </c>
      <c r="C81" s="29" t="s">
        <v>1288</v>
      </c>
      <c r="D81" s="29">
        <v>0</v>
      </c>
      <c r="E81" s="187">
        <v>799</v>
      </c>
      <c r="F81" s="181">
        <f>E81*TOTAL!I$1</f>
        <v>519.35</v>
      </c>
      <c r="G81" s="59">
        <f t="shared" si="5"/>
        <v>0</v>
      </c>
      <c r="H81" s="99" t="str">
        <f>VLOOKUP(A81,'E 08 AGOSTO 2022'!A:C,3,FALSE)</f>
        <v>MAS DE 20</v>
      </c>
    </row>
    <row r="82" spans="1:8" ht="15.75">
      <c r="A82" s="218" t="s">
        <v>1296</v>
      </c>
      <c r="B82" s="179" t="s">
        <v>1976</v>
      </c>
      <c r="C82" s="29" t="s">
        <v>1288</v>
      </c>
      <c r="D82" s="29">
        <v>0</v>
      </c>
      <c r="E82" s="187">
        <v>799</v>
      </c>
      <c r="F82" s="181">
        <f>E82*TOTAL!I$1</f>
        <v>519.35</v>
      </c>
      <c r="G82" s="59">
        <f t="shared" si="5"/>
        <v>0</v>
      </c>
      <c r="H82" s="99" t="str">
        <f>VLOOKUP(A82,'E 08 AGOSTO 2022'!A:C,3,FALSE)</f>
        <v>MAS DE 20</v>
      </c>
    </row>
    <row r="83" spans="1:8" ht="15.75">
      <c r="A83" s="218" t="s">
        <v>1297</v>
      </c>
      <c r="B83" s="179" t="s">
        <v>1992</v>
      </c>
      <c r="C83" s="29" t="s">
        <v>1288</v>
      </c>
      <c r="D83" s="29">
        <v>0</v>
      </c>
      <c r="E83" s="180">
        <v>50</v>
      </c>
      <c r="F83" s="181">
        <f>E83*TOTAL!I$1</f>
        <v>32.5</v>
      </c>
      <c r="G83" s="59">
        <f t="shared" si="5"/>
        <v>0</v>
      </c>
      <c r="H83" s="99" t="str">
        <f>VLOOKUP(A83,'E 08 AGOSTO 2022'!A:C,3,FALSE)</f>
        <v>MAS DE 20</v>
      </c>
    </row>
    <row r="84" spans="1:8" ht="15.75">
      <c r="A84" s="218" t="s">
        <v>1276</v>
      </c>
      <c r="B84" s="179" t="s">
        <v>1277</v>
      </c>
      <c r="C84" s="29" t="s">
        <v>1288</v>
      </c>
      <c r="D84" s="29">
        <v>0</v>
      </c>
      <c r="E84" s="180">
        <v>550</v>
      </c>
      <c r="F84" s="181">
        <f>E84*TOTAL!I$1</f>
        <v>357.5</v>
      </c>
      <c r="G84" s="59">
        <f t="shared" si="5"/>
        <v>0</v>
      </c>
      <c r="H84" s="99" t="str">
        <f>VLOOKUP(A84,'E 08 AGOSTO 2022'!A:C,3,FALSE)</f>
        <v>MAS DE 20</v>
      </c>
    </row>
    <row r="85" spans="1:8" ht="15.75">
      <c r="A85" s="218" t="s">
        <v>1278</v>
      </c>
      <c r="B85" s="179" t="s">
        <v>1279</v>
      </c>
      <c r="C85" s="29" t="s">
        <v>1288</v>
      </c>
      <c r="D85" s="29">
        <v>0</v>
      </c>
      <c r="E85" s="180">
        <v>550</v>
      </c>
      <c r="F85" s="181">
        <f>E85*TOTAL!I$1</f>
        <v>357.5</v>
      </c>
      <c r="G85" s="59">
        <f t="shared" si="5"/>
        <v>0</v>
      </c>
      <c r="H85" s="99" t="str">
        <f>VLOOKUP(A85,'E 08 AGOSTO 2022'!A:C,3,FALSE)</f>
        <v>19</v>
      </c>
    </row>
    <row r="86" spans="1:8" ht="15.75">
      <c r="A86" s="218" t="s">
        <v>1280</v>
      </c>
      <c r="B86" s="179" t="s">
        <v>1281</v>
      </c>
      <c r="C86" s="29" t="s">
        <v>1288</v>
      </c>
      <c r="D86" s="29">
        <v>0</v>
      </c>
      <c r="E86" s="180">
        <v>550</v>
      </c>
      <c r="F86" s="181">
        <f>E86*TOTAL!I$1</f>
        <v>357.5</v>
      </c>
      <c r="G86" s="59">
        <f t="shared" si="5"/>
        <v>0</v>
      </c>
      <c r="H86" s="99" t="str">
        <f>VLOOKUP(A86,'E 08 AGOSTO 2022'!A:C,3,FALSE)</f>
        <v>MAS DE 20</v>
      </c>
    </row>
    <row r="87" spans="1:8" ht="15.75">
      <c r="A87" s="218" t="s">
        <v>1282</v>
      </c>
      <c r="B87" s="179" t="s">
        <v>1283</v>
      </c>
      <c r="C87" s="29" t="s">
        <v>1288</v>
      </c>
      <c r="D87" s="29">
        <v>0</v>
      </c>
      <c r="E87" s="180">
        <v>550</v>
      </c>
      <c r="F87" s="181">
        <f>E87*TOTAL!I$1</f>
        <v>357.5</v>
      </c>
      <c r="G87" s="59">
        <f t="shared" si="5"/>
        <v>0</v>
      </c>
      <c r="H87" s="99" t="str">
        <f>VLOOKUP(A87,'E 08 AGOSTO 2022'!A:C,3,FALSE)</f>
        <v>18</v>
      </c>
    </row>
    <row r="88" spans="1:8" ht="15.75">
      <c r="A88" s="218" t="s">
        <v>1284</v>
      </c>
      <c r="B88" s="179" t="s">
        <v>1285</v>
      </c>
      <c r="C88" s="29" t="s">
        <v>1288</v>
      </c>
      <c r="D88" s="29">
        <v>0</v>
      </c>
      <c r="E88" s="180">
        <v>550</v>
      </c>
      <c r="F88" s="181">
        <f>E88*TOTAL!I$1</f>
        <v>357.5</v>
      </c>
      <c r="G88" s="59">
        <f t="shared" si="5"/>
        <v>0</v>
      </c>
      <c r="H88" s="99" t="str">
        <f>VLOOKUP(A88,'E 08 AGOSTO 2022'!A:C,3,FALSE)</f>
        <v>MAS DE 20</v>
      </c>
    </row>
    <row r="89" spans="1:8" ht="15.75" hidden="1">
      <c r="A89" s="218" t="s">
        <v>1298</v>
      </c>
      <c r="B89" s="179" t="s">
        <v>1299</v>
      </c>
      <c r="C89" s="29" t="s">
        <v>1288</v>
      </c>
      <c r="D89" s="29">
        <v>0</v>
      </c>
      <c r="E89" s="180">
        <v>175</v>
      </c>
      <c r="F89" s="181">
        <f>E89*TOTAL!I$1</f>
        <v>113.75</v>
      </c>
      <c r="G89" s="59">
        <f t="shared" si="5"/>
        <v>0</v>
      </c>
      <c r="H89" s="99" t="str">
        <f>VLOOKUP(A89,'E 08 AGOSTO 2022'!A:C,3,FALSE)</f>
        <v>MAS DE 20</v>
      </c>
    </row>
    <row r="90" spans="1:8" ht="15.75">
      <c r="A90" s="218" t="s">
        <v>1300</v>
      </c>
      <c r="B90" s="179" t="s">
        <v>1994</v>
      </c>
      <c r="C90" s="29" t="s">
        <v>1288</v>
      </c>
      <c r="D90" s="29">
        <v>0</v>
      </c>
      <c r="E90" s="180">
        <v>100</v>
      </c>
      <c r="F90" s="181">
        <f>E90*TOTAL!I$1</f>
        <v>65</v>
      </c>
      <c r="G90" s="59">
        <f t="shared" si="5"/>
        <v>0</v>
      </c>
      <c r="H90" s="99" t="str">
        <f>VLOOKUP(A90,'E 08 AGOSTO 2022'!A:C,3,FALSE)</f>
        <v>4</v>
      </c>
    </row>
    <row r="91" spans="1:8" ht="15.75">
      <c r="A91" s="218" t="s">
        <v>1301</v>
      </c>
      <c r="B91" s="179" t="s">
        <v>1302</v>
      </c>
      <c r="C91" s="29" t="s">
        <v>1288</v>
      </c>
      <c r="D91" s="29">
        <v>0</v>
      </c>
      <c r="E91" s="180">
        <v>625</v>
      </c>
      <c r="F91" s="181">
        <f>E91*TOTAL!I$1</f>
        <v>406.25</v>
      </c>
      <c r="G91" s="59">
        <f t="shared" si="5"/>
        <v>0</v>
      </c>
      <c r="H91" s="99" t="str">
        <f>VLOOKUP(A91,'E 08 AGOSTO 2022'!A:C,3,FALSE)</f>
        <v>MAS DE 20</v>
      </c>
    </row>
    <row r="92" spans="1:8" ht="15.75">
      <c r="A92" s="218" t="s">
        <v>1786</v>
      </c>
      <c r="B92" s="179" t="s">
        <v>1303</v>
      </c>
      <c r="C92" s="29" t="s">
        <v>1288</v>
      </c>
      <c r="D92" s="29">
        <v>0</v>
      </c>
      <c r="E92" s="180">
        <v>625</v>
      </c>
      <c r="F92" s="181">
        <f>E92*TOTAL!I$1</f>
        <v>406.25</v>
      </c>
      <c r="G92" s="59">
        <f t="shared" si="5"/>
        <v>0</v>
      </c>
      <c r="H92" s="99" t="str">
        <f>VLOOKUP(A92,'E 08 AGOSTO 2022'!A:C,3,FALSE)</f>
        <v>MAS DE 20</v>
      </c>
    </row>
    <row r="93" spans="1:8" ht="15.75">
      <c r="A93" s="218" t="s">
        <v>1784</v>
      </c>
      <c r="B93" s="179" t="s">
        <v>1304</v>
      </c>
      <c r="C93" s="29" t="s">
        <v>1288</v>
      </c>
      <c r="D93" s="29">
        <v>0</v>
      </c>
      <c r="E93" s="180">
        <v>625</v>
      </c>
      <c r="F93" s="181">
        <f>E93*TOTAL!I$1</f>
        <v>406.25</v>
      </c>
      <c r="G93" s="59">
        <f t="shared" si="5"/>
        <v>0</v>
      </c>
      <c r="H93" s="99" t="str">
        <f>VLOOKUP(A93,'E 08 AGOSTO 2022'!A:C,3,FALSE)</f>
        <v>MAS DE 20</v>
      </c>
    </row>
    <row r="94" spans="1:8" ht="15.75">
      <c r="A94" s="218" t="s">
        <v>1790</v>
      </c>
      <c r="B94" s="179" t="s">
        <v>1305</v>
      </c>
      <c r="C94" s="29" t="s">
        <v>1288</v>
      </c>
      <c r="D94" s="29">
        <v>0</v>
      </c>
      <c r="E94" s="180">
        <v>625</v>
      </c>
      <c r="F94" s="181">
        <f>E94*TOTAL!I$1</f>
        <v>406.25</v>
      </c>
      <c r="G94" s="59">
        <f t="shared" si="5"/>
        <v>0</v>
      </c>
      <c r="H94" s="99" t="str">
        <f>VLOOKUP(A94,'E 08 AGOSTO 2022'!A:C,3,FALSE)</f>
        <v>MAS DE 20</v>
      </c>
    </row>
    <row r="95" spans="1:8" ht="15.75">
      <c r="A95" s="218" t="s">
        <v>1788</v>
      </c>
      <c r="B95" s="179" t="s">
        <v>1306</v>
      </c>
      <c r="C95" s="29" t="s">
        <v>1288</v>
      </c>
      <c r="D95" s="29">
        <v>0</v>
      </c>
      <c r="E95" s="180">
        <v>625</v>
      </c>
      <c r="F95" s="181">
        <f>E95*TOTAL!I$1</f>
        <v>406.25</v>
      </c>
      <c r="G95" s="59">
        <f t="shared" si="5"/>
        <v>0</v>
      </c>
      <c r="H95" s="99" t="str">
        <f>VLOOKUP(A95,'E 08 AGOSTO 2022'!A:C,3,FALSE)</f>
        <v>MAS DE 20</v>
      </c>
    </row>
    <row r="96" spans="1:8" ht="15.75">
      <c r="A96" s="218" t="s">
        <v>1307</v>
      </c>
      <c r="B96" s="179" t="s">
        <v>1308</v>
      </c>
      <c r="C96" s="29" t="s">
        <v>1288</v>
      </c>
      <c r="D96" s="29">
        <v>0</v>
      </c>
      <c r="E96" s="180">
        <v>750</v>
      </c>
      <c r="F96" s="181">
        <v>325</v>
      </c>
      <c r="G96" s="59">
        <f t="shared" si="5"/>
        <v>0</v>
      </c>
      <c r="H96" s="99" t="str">
        <f>VLOOKUP(A96,'E 08 AGOSTO 2022'!A:C,3,FALSE)</f>
        <v>MAS DE 20</v>
      </c>
    </row>
    <row r="97" spans="1:8" ht="15.75">
      <c r="A97" s="105"/>
      <c r="B97" s="445" t="s">
        <v>1309</v>
      </c>
      <c r="C97" s="445"/>
      <c r="D97" s="188">
        <f>SUM(D11:D96)</f>
        <v>0</v>
      </c>
      <c r="E97" s="188"/>
      <c r="F97" s="188"/>
      <c r="G97" s="122">
        <f>SUM(G11:G96)</f>
        <v>0</v>
      </c>
    </row>
    <row r="98" spans="1:8" ht="15.75">
      <c r="A98" s="446" t="s">
        <v>1310</v>
      </c>
      <c r="B98" s="446"/>
      <c r="C98" s="112"/>
      <c r="D98" s="112"/>
      <c r="E98" s="189"/>
      <c r="F98" s="190"/>
      <c r="G98" s="177"/>
    </row>
    <row r="99" spans="1:8" ht="15">
      <c r="A99" s="178" t="s">
        <v>3</v>
      </c>
      <c r="B99" s="178" t="s">
        <v>1980</v>
      </c>
      <c r="C99" s="178" t="s">
        <v>1190</v>
      </c>
      <c r="D99" s="178" t="s">
        <v>372</v>
      </c>
      <c r="E99" s="178" t="s">
        <v>2215</v>
      </c>
      <c r="F99" s="178" t="s">
        <v>369</v>
      </c>
      <c r="G99" s="178"/>
    </row>
    <row r="100" spans="1:8" ht="15.75">
      <c r="A100" s="29" t="s">
        <v>1311</v>
      </c>
      <c r="B100" s="29" t="s">
        <v>1312</v>
      </c>
      <c r="C100" s="29" t="s">
        <v>1313</v>
      </c>
      <c r="D100" s="29">
        <v>0</v>
      </c>
      <c r="E100" s="59">
        <v>300</v>
      </c>
      <c r="F100" s="181">
        <f>E100*TOTAL!I$1</f>
        <v>195</v>
      </c>
      <c r="G100" s="60">
        <f t="shared" ref="G100:G154" si="6">F100*D100</f>
        <v>0</v>
      </c>
      <c r="H100" s="99" t="str">
        <f>VLOOKUP(A100,'E 08 AGOSTO 2022'!A:C,3,FALSE)</f>
        <v>MAS DE 20</v>
      </c>
    </row>
    <row r="101" spans="1:8" ht="15.75">
      <c r="A101" s="29" t="s">
        <v>1314</v>
      </c>
      <c r="B101" s="29" t="s">
        <v>1315</v>
      </c>
      <c r="C101" s="29" t="s">
        <v>1316</v>
      </c>
      <c r="D101" s="29">
        <v>0</v>
      </c>
      <c r="E101" s="59">
        <v>500</v>
      </c>
      <c r="F101" s="181">
        <f>E101*TOTAL!I$1</f>
        <v>325</v>
      </c>
      <c r="G101" s="60">
        <f t="shared" si="6"/>
        <v>0</v>
      </c>
      <c r="H101" s="99" t="str">
        <f>VLOOKUP(A101,'E 08 AGOSTO 2022'!A:C,3,FALSE)</f>
        <v>MAS DE 20</v>
      </c>
    </row>
    <row r="102" spans="1:8" ht="15.75" hidden="1">
      <c r="A102" s="29" t="s">
        <v>1317</v>
      </c>
      <c r="B102" s="29" t="s">
        <v>1318</v>
      </c>
      <c r="C102" s="29" t="s">
        <v>1319</v>
      </c>
      <c r="D102" s="29">
        <v>0</v>
      </c>
      <c r="E102" s="59">
        <v>500</v>
      </c>
      <c r="F102" s="181">
        <f>E102*TOTAL!I$1</f>
        <v>325</v>
      </c>
      <c r="G102" s="60">
        <f t="shared" si="6"/>
        <v>0</v>
      </c>
      <c r="H102" s="99" t="e">
        <f>VLOOKUP(A102,'E 08 AGOSTO 2022'!A:C,3,FALSE)</f>
        <v>#N/A</v>
      </c>
    </row>
    <row r="103" spans="1:8" ht="15.75">
      <c r="A103" s="29" t="s">
        <v>1320</v>
      </c>
      <c r="B103" s="29" t="s">
        <v>1321</v>
      </c>
      <c r="C103" s="29" t="s">
        <v>1319</v>
      </c>
      <c r="D103" s="29">
        <v>0</v>
      </c>
      <c r="E103" s="59">
        <v>450</v>
      </c>
      <c r="F103" s="181">
        <f>E103*TOTAL!I$1</f>
        <v>292.5</v>
      </c>
      <c r="G103" s="60">
        <f t="shared" si="6"/>
        <v>0</v>
      </c>
      <c r="H103" s="99" t="str">
        <f>VLOOKUP(A103,'E 08 AGOSTO 2022'!A:C,3,FALSE)</f>
        <v>MAS DE 20</v>
      </c>
    </row>
    <row r="104" spans="1:8" ht="15.75">
      <c r="A104" s="29" t="s">
        <v>1322</v>
      </c>
      <c r="B104" s="29" t="s">
        <v>1323</v>
      </c>
      <c r="C104" s="29" t="s">
        <v>1324</v>
      </c>
      <c r="D104" s="29">
        <v>0</v>
      </c>
      <c r="E104" s="59">
        <v>550</v>
      </c>
      <c r="F104" s="181">
        <f>E104*TOTAL!I$1</f>
        <v>357.5</v>
      </c>
      <c r="G104" s="60">
        <f t="shared" si="6"/>
        <v>0</v>
      </c>
      <c r="H104" s="99" t="str">
        <f>VLOOKUP(A104,'E 08 AGOSTO 2022'!A:C,3,FALSE)</f>
        <v>MAS DE 20</v>
      </c>
    </row>
    <row r="105" spans="1:8" ht="15.75" hidden="1">
      <c r="A105" s="29" t="s">
        <v>1325</v>
      </c>
      <c r="B105" s="29" t="s">
        <v>1326</v>
      </c>
      <c r="C105" s="29" t="s">
        <v>1324</v>
      </c>
      <c r="D105" s="29">
        <v>0</v>
      </c>
      <c r="E105" s="59">
        <v>550</v>
      </c>
      <c r="F105" s="181">
        <f>E105*TOTAL!I$1</f>
        <v>357.5</v>
      </c>
      <c r="G105" s="60">
        <f t="shared" si="6"/>
        <v>0</v>
      </c>
      <c r="H105" s="99" t="e">
        <f>VLOOKUP(A105,'E 08 AGOSTO 2022'!A:C,3,FALSE)</f>
        <v>#N/A</v>
      </c>
    </row>
    <row r="106" spans="1:8" ht="15.75">
      <c r="A106" s="29" t="s">
        <v>1327</v>
      </c>
      <c r="B106" s="29" t="s">
        <v>1328</v>
      </c>
      <c r="C106" s="29" t="s">
        <v>1324</v>
      </c>
      <c r="D106" s="29">
        <v>0</v>
      </c>
      <c r="E106" s="59">
        <v>500</v>
      </c>
      <c r="F106" s="181">
        <f>E106*TOTAL!I$1</f>
        <v>325</v>
      </c>
      <c r="G106" s="60">
        <f t="shared" si="6"/>
        <v>0</v>
      </c>
      <c r="H106" s="99" t="str">
        <f>VLOOKUP(A106,'E 08 AGOSTO 2022'!A:C,3,FALSE)</f>
        <v>2</v>
      </c>
    </row>
    <row r="107" spans="1:8" ht="15.75">
      <c r="A107" s="29" t="s">
        <v>1329</v>
      </c>
      <c r="B107" s="29" t="s">
        <v>1330</v>
      </c>
      <c r="C107" s="29" t="s">
        <v>1331</v>
      </c>
      <c r="D107" s="29">
        <v>0</v>
      </c>
      <c r="E107" s="59">
        <v>500</v>
      </c>
      <c r="F107" s="181">
        <f>E107*TOTAL!I$1</f>
        <v>325</v>
      </c>
      <c r="G107" s="60">
        <f t="shared" si="6"/>
        <v>0</v>
      </c>
      <c r="H107" s="99" t="str">
        <f>VLOOKUP(A107,'E 08 AGOSTO 2022'!A:C,3,FALSE)</f>
        <v>MAS DE 20</v>
      </c>
    </row>
    <row r="108" spans="1:8" ht="15.75">
      <c r="A108" s="29" t="s">
        <v>1332</v>
      </c>
      <c r="B108" s="29" t="s">
        <v>1981</v>
      </c>
      <c r="C108" s="29" t="s">
        <v>1333</v>
      </c>
      <c r="D108" s="29">
        <v>0</v>
      </c>
      <c r="E108" s="60">
        <v>625</v>
      </c>
      <c r="F108" s="181">
        <f>E108*TOTAL!I$1</f>
        <v>406.25</v>
      </c>
      <c r="G108" s="60">
        <f t="shared" si="6"/>
        <v>0</v>
      </c>
      <c r="H108" s="99" t="str">
        <f>VLOOKUP(A108,'E 08 AGOSTO 2022'!A:C,3,FALSE)</f>
        <v>MAS DE 20</v>
      </c>
    </row>
    <row r="109" spans="1:8" ht="15.75">
      <c r="A109" s="29" t="s">
        <v>1334</v>
      </c>
      <c r="B109" s="29" t="s">
        <v>1982</v>
      </c>
      <c r="C109" s="29" t="s">
        <v>1333</v>
      </c>
      <c r="D109" s="29">
        <v>0</v>
      </c>
      <c r="E109" s="60">
        <v>625</v>
      </c>
      <c r="F109" s="181">
        <f>E109*TOTAL!I$1</f>
        <v>406.25</v>
      </c>
      <c r="G109" s="60">
        <f t="shared" si="6"/>
        <v>0</v>
      </c>
      <c r="H109" s="99" t="str">
        <f>VLOOKUP(A109,'E 08 AGOSTO 2022'!A:C,3,FALSE)</f>
        <v>8</v>
      </c>
    </row>
    <row r="110" spans="1:8" ht="15.75">
      <c r="A110" s="29" t="s">
        <v>1335</v>
      </c>
      <c r="B110" s="29" t="s">
        <v>1983</v>
      </c>
      <c r="C110" s="29" t="s">
        <v>1333</v>
      </c>
      <c r="D110" s="29">
        <v>0</v>
      </c>
      <c r="E110" s="60">
        <v>625</v>
      </c>
      <c r="F110" s="181">
        <f>E110*TOTAL!I$1</f>
        <v>406.25</v>
      </c>
      <c r="G110" s="60">
        <f t="shared" si="6"/>
        <v>0</v>
      </c>
      <c r="H110" s="99" t="str">
        <f>VLOOKUP(A110,'E 08 AGOSTO 2022'!A:C,3,FALSE)</f>
        <v>19</v>
      </c>
    </row>
    <row r="111" spans="1:8" ht="15.75">
      <c r="A111" s="29" t="s">
        <v>1336</v>
      </c>
      <c r="B111" s="29" t="s">
        <v>1984</v>
      </c>
      <c r="C111" s="29" t="s">
        <v>1333</v>
      </c>
      <c r="D111" s="29">
        <v>0</v>
      </c>
      <c r="E111" s="60">
        <v>625</v>
      </c>
      <c r="F111" s="181">
        <f>E111*TOTAL!I$1</f>
        <v>406.25</v>
      </c>
      <c r="G111" s="60">
        <f t="shared" si="6"/>
        <v>0</v>
      </c>
      <c r="H111" s="99" t="str">
        <f>VLOOKUP(A111,'E 08 AGOSTO 2022'!A:C,3,FALSE)</f>
        <v>MAS DE 20</v>
      </c>
    </row>
    <row r="112" spans="1:8" ht="15.75">
      <c r="A112" s="29" t="s">
        <v>1337</v>
      </c>
      <c r="B112" s="29" t="s">
        <v>1985</v>
      </c>
      <c r="C112" s="29" t="s">
        <v>1333</v>
      </c>
      <c r="D112" s="29">
        <v>0</v>
      </c>
      <c r="E112" s="60">
        <v>625</v>
      </c>
      <c r="F112" s="181">
        <f>E112*TOTAL!I$1</f>
        <v>406.25</v>
      </c>
      <c r="G112" s="60">
        <f t="shared" si="6"/>
        <v>0</v>
      </c>
      <c r="H112" s="99" t="str">
        <f>VLOOKUP(A112,'E 08 AGOSTO 2022'!A:C,3,FALSE)</f>
        <v>MAS DE 20</v>
      </c>
    </row>
    <row r="113" spans="1:8" ht="15.75">
      <c r="A113" s="29" t="s">
        <v>1338</v>
      </c>
      <c r="B113" s="29" t="s">
        <v>1986</v>
      </c>
      <c r="C113" s="29" t="s">
        <v>1333</v>
      </c>
      <c r="D113" s="29">
        <v>0</v>
      </c>
      <c r="E113" s="60">
        <v>625</v>
      </c>
      <c r="F113" s="181">
        <f>E113*TOTAL!I$1</f>
        <v>406.25</v>
      </c>
      <c r="G113" s="60">
        <f t="shared" si="6"/>
        <v>0</v>
      </c>
      <c r="H113" s="99" t="str">
        <f>VLOOKUP(A113,'E 08 AGOSTO 2022'!A:C,3,FALSE)</f>
        <v>MAS DE 20</v>
      </c>
    </row>
    <row r="114" spans="1:8" ht="15.75">
      <c r="A114" s="29" t="s">
        <v>1339</v>
      </c>
      <c r="B114" s="29" t="s">
        <v>1340</v>
      </c>
      <c r="C114" s="29" t="s">
        <v>1333</v>
      </c>
      <c r="D114" s="29">
        <v>0</v>
      </c>
      <c r="E114" s="60">
        <v>625</v>
      </c>
      <c r="F114" s="181">
        <f>E114*TOTAL!I$1</f>
        <v>406.25</v>
      </c>
      <c r="G114" s="60">
        <f t="shared" si="6"/>
        <v>0</v>
      </c>
      <c r="H114" s="99" t="str">
        <f>VLOOKUP(A114,'E 08 AGOSTO 2022'!A:C,3,FALSE)</f>
        <v>13</v>
      </c>
    </row>
    <row r="115" spans="1:8" ht="15.75">
      <c r="A115" s="29" t="s">
        <v>1341</v>
      </c>
      <c r="B115" s="29" t="s">
        <v>1342</v>
      </c>
      <c r="C115" s="29" t="s">
        <v>1333</v>
      </c>
      <c r="D115" s="29">
        <v>0</v>
      </c>
      <c r="E115" s="60">
        <v>625</v>
      </c>
      <c r="F115" s="181">
        <f>E115*TOTAL!I$1</f>
        <v>406.25</v>
      </c>
      <c r="G115" s="60">
        <f t="shared" si="6"/>
        <v>0</v>
      </c>
      <c r="H115" s="99" t="str">
        <f>VLOOKUP(A115,'E 08 AGOSTO 2022'!A:C,3,FALSE)</f>
        <v>8</v>
      </c>
    </row>
    <row r="116" spans="1:8" ht="15.75">
      <c r="A116" s="29" t="s">
        <v>1343</v>
      </c>
      <c r="B116" s="29" t="s">
        <v>1344</v>
      </c>
      <c r="C116" s="29" t="s">
        <v>1333</v>
      </c>
      <c r="D116" s="29">
        <v>0</v>
      </c>
      <c r="E116" s="60">
        <v>625</v>
      </c>
      <c r="F116" s="181">
        <f>E116*TOTAL!I$1</f>
        <v>406.25</v>
      </c>
      <c r="G116" s="60">
        <f t="shared" si="6"/>
        <v>0</v>
      </c>
      <c r="H116" s="99" t="str">
        <f>VLOOKUP(A116,'E 08 AGOSTO 2022'!A:C,3,FALSE)</f>
        <v>MAS DE 20</v>
      </c>
    </row>
    <row r="117" spans="1:8" ht="15.75">
      <c r="A117" s="29" t="s">
        <v>1345</v>
      </c>
      <c r="B117" s="29" t="s">
        <v>1346</v>
      </c>
      <c r="C117" s="29" t="s">
        <v>1333</v>
      </c>
      <c r="D117" s="29">
        <v>0</v>
      </c>
      <c r="E117" s="60">
        <v>625</v>
      </c>
      <c r="F117" s="181">
        <f>E117*TOTAL!I$1</f>
        <v>406.25</v>
      </c>
      <c r="G117" s="60">
        <f t="shared" si="6"/>
        <v>0</v>
      </c>
      <c r="H117" s="99" t="str">
        <f>VLOOKUP(A117,'E 08 AGOSTO 2022'!A:C,3,FALSE)</f>
        <v>MAS DE 20</v>
      </c>
    </row>
    <row r="118" spans="1:8" ht="15.75">
      <c r="A118" s="29" t="s">
        <v>1347</v>
      </c>
      <c r="B118" s="29" t="s">
        <v>1348</v>
      </c>
      <c r="C118" s="29" t="s">
        <v>1333</v>
      </c>
      <c r="D118" s="29">
        <v>0</v>
      </c>
      <c r="E118" s="60">
        <v>625</v>
      </c>
      <c r="F118" s="181">
        <f>E118*TOTAL!I$1</f>
        <v>406.25</v>
      </c>
      <c r="G118" s="60">
        <f t="shared" si="6"/>
        <v>0</v>
      </c>
      <c r="H118" s="99" t="str">
        <f>VLOOKUP(A118,'E 08 AGOSTO 2022'!A:C,3,FALSE)</f>
        <v>MAS DE 20</v>
      </c>
    </row>
    <row r="119" spans="1:8" ht="15.75">
      <c r="A119" s="29" t="s">
        <v>1349</v>
      </c>
      <c r="B119" s="29" t="s">
        <v>1350</v>
      </c>
      <c r="C119" s="29" t="s">
        <v>1333</v>
      </c>
      <c r="D119" s="29">
        <v>0</v>
      </c>
      <c r="E119" s="60">
        <v>625</v>
      </c>
      <c r="F119" s="181">
        <f>E119*TOTAL!I$1</f>
        <v>406.25</v>
      </c>
      <c r="G119" s="60">
        <f t="shared" si="6"/>
        <v>0</v>
      </c>
      <c r="H119" s="99" t="str">
        <f>VLOOKUP(A119,'E 08 AGOSTO 2022'!A:C,3,FALSE)</f>
        <v>MAS DE 20</v>
      </c>
    </row>
    <row r="120" spans="1:8" ht="15.75">
      <c r="A120" s="29" t="s">
        <v>1351</v>
      </c>
      <c r="B120" s="29" t="s">
        <v>1352</v>
      </c>
      <c r="C120" s="29" t="s">
        <v>1333</v>
      </c>
      <c r="D120" s="29">
        <v>0</v>
      </c>
      <c r="E120" s="60">
        <v>965</v>
      </c>
      <c r="F120" s="181">
        <f>E120*TOTAL!I$1</f>
        <v>627.25</v>
      </c>
      <c r="G120" s="60">
        <f t="shared" si="6"/>
        <v>0</v>
      </c>
      <c r="H120" s="99" t="str">
        <f>VLOOKUP(A120,'E 08 AGOSTO 2022'!A:C,3,FALSE)</f>
        <v>MAS DE 20</v>
      </c>
    </row>
    <row r="121" spans="1:8" ht="15.75">
      <c r="A121" s="29" t="s">
        <v>1353</v>
      </c>
      <c r="B121" s="29" t="s">
        <v>1987</v>
      </c>
      <c r="C121" s="29" t="s">
        <v>1333</v>
      </c>
      <c r="D121" s="29">
        <v>0</v>
      </c>
      <c r="E121" s="60">
        <v>965</v>
      </c>
      <c r="F121" s="181">
        <f>E121*TOTAL!I$1</f>
        <v>627.25</v>
      </c>
      <c r="G121" s="60">
        <f t="shared" si="6"/>
        <v>0</v>
      </c>
      <c r="H121" s="99" t="str">
        <f>VLOOKUP(A121,'E 08 AGOSTO 2022'!A:C,3,FALSE)</f>
        <v>MAS DE 20</v>
      </c>
    </row>
    <row r="122" spans="1:8" ht="15.75">
      <c r="A122" s="29" t="s">
        <v>1354</v>
      </c>
      <c r="B122" s="29" t="s">
        <v>1355</v>
      </c>
      <c r="C122" s="29" t="s">
        <v>1333</v>
      </c>
      <c r="D122" s="29">
        <v>0</v>
      </c>
      <c r="E122" s="60">
        <v>215</v>
      </c>
      <c r="F122" s="181">
        <f>E122*TOTAL!I$1</f>
        <v>139.75</v>
      </c>
      <c r="G122" s="60">
        <f t="shared" si="6"/>
        <v>0</v>
      </c>
      <c r="H122" s="99" t="str">
        <f>VLOOKUP(A122,'E 08 AGOSTO 2022'!A:C,3,FALSE)</f>
        <v>MAS DE 20</v>
      </c>
    </row>
    <row r="123" spans="1:8" ht="15.75">
      <c r="A123" s="29" t="s">
        <v>1356</v>
      </c>
      <c r="B123" s="29" t="s">
        <v>1357</v>
      </c>
      <c r="C123" s="29" t="s">
        <v>1358</v>
      </c>
      <c r="D123" s="29">
        <v>0</v>
      </c>
      <c r="E123" s="60">
        <v>115</v>
      </c>
      <c r="F123" s="181">
        <f>E123*TOTAL!I$1</f>
        <v>74.75</v>
      </c>
      <c r="G123" s="60">
        <f t="shared" si="6"/>
        <v>0</v>
      </c>
      <c r="H123" s="99" t="str">
        <f>VLOOKUP(A123,'E 08 AGOSTO 2022'!A:C,3,FALSE)</f>
        <v>MAS DE 20</v>
      </c>
    </row>
    <row r="124" spans="1:8" ht="15.75">
      <c r="A124" s="29" t="s">
        <v>1359</v>
      </c>
      <c r="B124" s="29" t="s">
        <v>1360</v>
      </c>
      <c r="C124" s="29" t="s">
        <v>1358</v>
      </c>
      <c r="D124" s="29">
        <v>0</v>
      </c>
      <c r="E124" s="60">
        <v>115</v>
      </c>
      <c r="F124" s="181">
        <f>E124*TOTAL!I$1</f>
        <v>74.75</v>
      </c>
      <c r="G124" s="60">
        <f t="shared" si="6"/>
        <v>0</v>
      </c>
      <c r="H124" s="99" t="str">
        <f>VLOOKUP(A124,'E 08 AGOSTO 2022'!A:C,3,FALSE)</f>
        <v>17</v>
      </c>
    </row>
    <row r="125" spans="1:8" ht="15.75">
      <c r="A125" s="29" t="s">
        <v>1361</v>
      </c>
      <c r="B125" s="29" t="s">
        <v>1362</v>
      </c>
      <c r="C125" s="29" t="s">
        <v>1358</v>
      </c>
      <c r="D125" s="29">
        <v>0</v>
      </c>
      <c r="E125" s="60">
        <v>350</v>
      </c>
      <c r="F125" s="181">
        <f>E125*TOTAL!I$1</f>
        <v>227.5</v>
      </c>
      <c r="G125" s="60">
        <f t="shared" si="6"/>
        <v>0</v>
      </c>
      <c r="H125" s="99" t="str">
        <f>VLOOKUP(A125,'E 08 AGOSTO 2022'!A:C,3,FALSE)</f>
        <v>MAS DE 20</v>
      </c>
    </row>
    <row r="126" spans="1:8" ht="15.75">
      <c r="A126" s="29" t="s">
        <v>1363</v>
      </c>
      <c r="B126" s="29" t="s">
        <v>1364</v>
      </c>
      <c r="C126" s="29" t="s">
        <v>1358</v>
      </c>
      <c r="D126" s="29">
        <v>0</v>
      </c>
      <c r="E126" s="60">
        <v>350</v>
      </c>
      <c r="F126" s="181">
        <f>E126*TOTAL!I$1</f>
        <v>227.5</v>
      </c>
      <c r="G126" s="60">
        <f t="shared" si="6"/>
        <v>0</v>
      </c>
      <c r="H126" s="99" t="str">
        <f>VLOOKUP(A126,'E 08 AGOSTO 2022'!A:C,3,FALSE)</f>
        <v>1</v>
      </c>
    </row>
    <row r="127" spans="1:8" ht="15.75">
      <c r="A127" s="29" t="s">
        <v>1365</v>
      </c>
      <c r="B127" s="29" t="s">
        <v>1366</v>
      </c>
      <c r="C127" s="29" t="s">
        <v>1358</v>
      </c>
      <c r="D127" s="29">
        <v>0</v>
      </c>
      <c r="E127" s="60">
        <v>350</v>
      </c>
      <c r="F127" s="181">
        <f>E127*TOTAL!I$1</f>
        <v>227.5</v>
      </c>
      <c r="G127" s="60">
        <f t="shared" si="6"/>
        <v>0</v>
      </c>
      <c r="H127" s="99" t="str">
        <f>VLOOKUP(A127,'E 08 AGOSTO 2022'!A:C,3,FALSE)</f>
        <v>MAS DE 20</v>
      </c>
    </row>
    <row r="128" spans="1:8" ht="15.75">
      <c r="A128" s="29" t="s">
        <v>1367</v>
      </c>
      <c r="B128" s="29" t="s">
        <v>1368</v>
      </c>
      <c r="C128" s="29" t="s">
        <v>1358</v>
      </c>
      <c r="D128" s="29">
        <v>0</v>
      </c>
      <c r="E128" s="60">
        <v>350</v>
      </c>
      <c r="F128" s="181">
        <f>E128*TOTAL!I$1</f>
        <v>227.5</v>
      </c>
      <c r="G128" s="60">
        <f t="shared" si="6"/>
        <v>0</v>
      </c>
      <c r="H128" s="99" t="str">
        <f>VLOOKUP(A128,'E 08 AGOSTO 2022'!A:C,3,FALSE)</f>
        <v>MAS DE 20</v>
      </c>
    </row>
    <row r="129" spans="1:8" ht="15.75">
      <c r="A129" s="29" t="s">
        <v>1369</v>
      </c>
      <c r="B129" s="29" t="s">
        <v>1370</v>
      </c>
      <c r="C129" s="29" t="s">
        <v>1358</v>
      </c>
      <c r="D129" s="29">
        <v>0</v>
      </c>
      <c r="E129" s="60">
        <v>350</v>
      </c>
      <c r="F129" s="181">
        <f>E129*TOTAL!I$1</f>
        <v>227.5</v>
      </c>
      <c r="G129" s="60">
        <f t="shared" si="6"/>
        <v>0</v>
      </c>
      <c r="H129" s="99" t="str">
        <f>VLOOKUP(A129,'E 08 AGOSTO 2022'!A:C,3,FALSE)</f>
        <v>1</v>
      </c>
    </row>
    <row r="130" spans="1:8" ht="15.75">
      <c r="A130" s="29" t="s">
        <v>1371</v>
      </c>
      <c r="B130" s="29" t="s">
        <v>1372</v>
      </c>
      <c r="C130" s="29" t="s">
        <v>1358</v>
      </c>
      <c r="D130" s="29">
        <v>0</v>
      </c>
      <c r="E130" s="60">
        <v>350</v>
      </c>
      <c r="F130" s="181">
        <f>E130*TOTAL!I$1</f>
        <v>227.5</v>
      </c>
      <c r="G130" s="60">
        <f t="shared" si="6"/>
        <v>0</v>
      </c>
      <c r="H130" s="99" t="str">
        <f>VLOOKUP(A130,'E 08 AGOSTO 2022'!A:C,3,FALSE)</f>
        <v>MAS DE 20</v>
      </c>
    </row>
    <row r="131" spans="1:8" ht="15.75">
      <c r="A131" s="29" t="s">
        <v>1373</v>
      </c>
      <c r="B131" s="29" t="s">
        <v>1374</v>
      </c>
      <c r="C131" s="29" t="s">
        <v>1358</v>
      </c>
      <c r="D131" s="29">
        <v>0</v>
      </c>
      <c r="E131" s="60">
        <v>350</v>
      </c>
      <c r="F131" s="181">
        <f>E131*TOTAL!I$1</f>
        <v>227.5</v>
      </c>
      <c r="G131" s="60">
        <f t="shared" si="6"/>
        <v>0</v>
      </c>
      <c r="H131" s="99" t="str">
        <f>VLOOKUP(A131,'E 08 AGOSTO 2022'!A:C,3,FALSE)</f>
        <v>12</v>
      </c>
    </row>
    <row r="132" spans="1:8" ht="15.75">
      <c r="A132" s="29" t="s">
        <v>1375</v>
      </c>
      <c r="B132" s="29" t="s">
        <v>1376</v>
      </c>
      <c r="C132" s="29" t="s">
        <v>1358</v>
      </c>
      <c r="D132" s="29">
        <v>0</v>
      </c>
      <c r="E132" s="60">
        <v>350</v>
      </c>
      <c r="F132" s="181">
        <f>E132*TOTAL!I$1</f>
        <v>227.5</v>
      </c>
      <c r="G132" s="60">
        <f t="shared" si="6"/>
        <v>0</v>
      </c>
      <c r="H132" s="99" t="str">
        <f>VLOOKUP(A132,'E 08 AGOSTO 2022'!A:C,3,FALSE)</f>
        <v>6</v>
      </c>
    </row>
    <row r="133" spans="1:8" ht="15.75">
      <c r="A133" s="29" t="s">
        <v>1377</v>
      </c>
      <c r="B133" s="29" t="s">
        <v>1378</v>
      </c>
      <c r="C133" s="29" t="s">
        <v>1358</v>
      </c>
      <c r="D133" s="29">
        <v>0</v>
      </c>
      <c r="E133" s="60">
        <v>350</v>
      </c>
      <c r="F133" s="181">
        <f>E133*TOTAL!I$1</f>
        <v>227.5</v>
      </c>
      <c r="G133" s="60">
        <f t="shared" si="6"/>
        <v>0</v>
      </c>
      <c r="H133" s="99" t="str">
        <f>VLOOKUP(A133,'E 08 AGOSTO 2022'!A:C,3,FALSE)</f>
        <v>19</v>
      </c>
    </row>
    <row r="134" spans="1:8" ht="15.75">
      <c r="A134" s="29" t="s">
        <v>1379</v>
      </c>
      <c r="B134" s="29" t="s">
        <v>1380</v>
      </c>
      <c r="C134" s="29" t="s">
        <v>1358</v>
      </c>
      <c r="D134" s="29">
        <v>0</v>
      </c>
      <c r="E134" s="60">
        <v>350</v>
      </c>
      <c r="F134" s="181">
        <f>E134*TOTAL!I$1</f>
        <v>227.5</v>
      </c>
      <c r="G134" s="60">
        <f t="shared" si="6"/>
        <v>0</v>
      </c>
      <c r="H134" s="99" t="str">
        <f>VLOOKUP(A134,'E 08 AGOSTO 2022'!A:C,3,FALSE)</f>
        <v>MAS DE 20</v>
      </c>
    </row>
    <row r="135" spans="1:8" ht="15.75">
      <c r="A135" s="29" t="s">
        <v>1381</v>
      </c>
      <c r="B135" s="29" t="s">
        <v>1382</v>
      </c>
      <c r="C135" s="29" t="s">
        <v>1358</v>
      </c>
      <c r="D135" s="29">
        <v>0</v>
      </c>
      <c r="E135" s="60">
        <v>350</v>
      </c>
      <c r="F135" s="181">
        <f>E135*TOTAL!I$1</f>
        <v>227.5</v>
      </c>
      <c r="G135" s="60">
        <f t="shared" si="6"/>
        <v>0</v>
      </c>
      <c r="H135" s="99" t="str">
        <f>VLOOKUP(A135,'E 08 AGOSTO 2022'!A:C,3,FALSE)</f>
        <v>MAS DE 20</v>
      </c>
    </row>
    <row r="136" spans="1:8" ht="15.75">
      <c r="A136" s="29" t="s">
        <v>1383</v>
      </c>
      <c r="B136" s="29" t="s">
        <v>1988</v>
      </c>
      <c r="C136" s="29" t="s">
        <v>1358</v>
      </c>
      <c r="D136" s="29">
        <v>0</v>
      </c>
      <c r="E136" s="60">
        <v>400</v>
      </c>
      <c r="F136" s="181">
        <f>E136*TOTAL!I$1</f>
        <v>260</v>
      </c>
      <c r="G136" s="60">
        <f t="shared" si="6"/>
        <v>0</v>
      </c>
      <c r="H136" s="99" t="str">
        <f>VLOOKUP(A136,'E 08 AGOSTO 2022'!A:C,3,FALSE)</f>
        <v>MAS DE 20</v>
      </c>
    </row>
    <row r="137" spans="1:8" ht="15.75">
      <c r="A137" s="29" t="s">
        <v>1384</v>
      </c>
      <c r="B137" s="29" t="s">
        <v>1385</v>
      </c>
      <c r="C137" s="29" t="s">
        <v>1358</v>
      </c>
      <c r="D137" s="29">
        <v>0</v>
      </c>
      <c r="E137" s="60">
        <v>400</v>
      </c>
      <c r="F137" s="181">
        <f>E137*TOTAL!I$1</f>
        <v>260</v>
      </c>
      <c r="G137" s="60">
        <f t="shared" si="6"/>
        <v>0</v>
      </c>
      <c r="H137" s="99" t="str">
        <f>VLOOKUP(A137,'E 08 AGOSTO 2022'!A:C,3,FALSE)</f>
        <v>3</v>
      </c>
    </row>
    <row r="138" spans="1:8" ht="15.75">
      <c r="A138" s="29" t="s">
        <v>1386</v>
      </c>
      <c r="B138" s="29" t="s">
        <v>1989</v>
      </c>
      <c r="C138" s="29" t="s">
        <v>1358</v>
      </c>
      <c r="D138" s="29">
        <v>0</v>
      </c>
      <c r="E138" s="60">
        <v>175</v>
      </c>
      <c r="F138" s="181">
        <f>E138*TOTAL!I$1</f>
        <v>113.75</v>
      </c>
      <c r="G138" s="60">
        <f t="shared" si="6"/>
        <v>0</v>
      </c>
      <c r="H138" s="99" t="str">
        <f>VLOOKUP(A138,'E 08 AGOSTO 2022'!A:C,3,FALSE)</f>
        <v>1</v>
      </c>
    </row>
    <row r="139" spans="1:8" ht="15.75">
      <c r="A139" s="29" t="s">
        <v>1387</v>
      </c>
      <c r="B139" s="29" t="s">
        <v>1388</v>
      </c>
      <c r="C139" s="29" t="s">
        <v>1358</v>
      </c>
      <c r="D139" s="29">
        <v>0</v>
      </c>
      <c r="E139" s="60">
        <v>125</v>
      </c>
      <c r="F139" s="181">
        <f>E139*TOTAL!I$1</f>
        <v>81.25</v>
      </c>
      <c r="G139" s="60">
        <f t="shared" si="6"/>
        <v>0</v>
      </c>
      <c r="H139" s="99" t="str">
        <f>VLOOKUP(A139,'E 08 AGOSTO 2022'!A:C,3,FALSE)</f>
        <v>MAS DE 20</v>
      </c>
    </row>
    <row r="140" spans="1:8" ht="15.75" hidden="1">
      <c r="A140" s="29" t="s">
        <v>1990</v>
      </c>
      <c r="B140" s="191" t="s">
        <v>1389</v>
      </c>
      <c r="C140" s="29" t="s">
        <v>1358</v>
      </c>
      <c r="D140" s="29">
        <v>0</v>
      </c>
      <c r="E140" s="60">
        <v>485</v>
      </c>
      <c r="F140" s="181">
        <f>E140*TOTAL!I$1</f>
        <v>315.25</v>
      </c>
      <c r="G140" s="60">
        <f t="shared" si="6"/>
        <v>0</v>
      </c>
      <c r="H140" s="99" t="e">
        <f>VLOOKUP(A140,'E 08 AGOSTO 2022'!A:C,3,FALSE)</f>
        <v>#N/A</v>
      </c>
    </row>
    <row r="141" spans="1:8" ht="15.75" hidden="1">
      <c r="A141" s="29" t="s">
        <v>1390</v>
      </c>
      <c r="B141" s="191" t="s">
        <v>1391</v>
      </c>
      <c r="C141" s="29" t="s">
        <v>1358</v>
      </c>
      <c r="D141" s="29">
        <v>0</v>
      </c>
      <c r="E141" s="60">
        <v>485</v>
      </c>
      <c r="F141" s="181">
        <f>E141*TOTAL!I$1</f>
        <v>315.25</v>
      </c>
      <c r="G141" s="60">
        <f t="shared" si="6"/>
        <v>0</v>
      </c>
      <c r="H141" s="99" t="e">
        <f>VLOOKUP(A141,'E 08 AGOSTO 2022'!A:C,3,FALSE)</f>
        <v>#N/A</v>
      </c>
    </row>
    <row r="142" spans="1:8" ht="15.75" hidden="1">
      <c r="A142" s="29" t="s">
        <v>1392</v>
      </c>
      <c r="B142" s="191" t="s">
        <v>1393</v>
      </c>
      <c r="C142" s="29" t="s">
        <v>1358</v>
      </c>
      <c r="D142" s="29">
        <v>0</v>
      </c>
      <c r="E142" s="60">
        <v>485</v>
      </c>
      <c r="F142" s="181">
        <f>E142*TOTAL!I$1</f>
        <v>315.25</v>
      </c>
      <c r="G142" s="60">
        <f t="shared" si="6"/>
        <v>0</v>
      </c>
      <c r="H142" s="99" t="e">
        <f>VLOOKUP(A142,'E 08 AGOSTO 2022'!A:C,3,FALSE)</f>
        <v>#N/A</v>
      </c>
    </row>
    <row r="143" spans="1:8" ht="15.75" hidden="1">
      <c r="A143" s="29" t="s">
        <v>1394</v>
      </c>
      <c r="B143" s="191" t="s">
        <v>1395</v>
      </c>
      <c r="C143" s="29" t="s">
        <v>1358</v>
      </c>
      <c r="D143" s="29">
        <v>0</v>
      </c>
      <c r="E143" s="60">
        <v>485</v>
      </c>
      <c r="F143" s="181">
        <f>E143*TOTAL!I$1</f>
        <v>315.25</v>
      </c>
      <c r="G143" s="60">
        <f t="shared" si="6"/>
        <v>0</v>
      </c>
      <c r="H143" s="99" t="e">
        <f>VLOOKUP(A143,'E 08 AGOSTO 2022'!A:C,3,FALSE)</f>
        <v>#N/A</v>
      </c>
    </row>
    <row r="144" spans="1:8" ht="15.75" hidden="1">
      <c r="A144" s="29" t="s">
        <v>1396</v>
      </c>
      <c r="B144" s="192" t="s">
        <v>1397</v>
      </c>
      <c r="C144" s="29" t="s">
        <v>1358</v>
      </c>
      <c r="D144" s="29">
        <v>0</v>
      </c>
      <c r="E144" s="60">
        <v>485</v>
      </c>
      <c r="F144" s="181">
        <f>E144*TOTAL!I$1</f>
        <v>315.25</v>
      </c>
      <c r="G144" s="60">
        <f t="shared" si="6"/>
        <v>0</v>
      </c>
      <c r="H144" s="99" t="e">
        <f>VLOOKUP(A144,'E 08 AGOSTO 2022'!A:C,3,FALSE)</f>
        <v>#N/A</v>
      </c>
    </row>
    <row r="145" spans="1:8" ht="15.75" hidden="1">
      <c r="A145" s="29" t="s">
        <v>1398</v>
      </c>
      <c r="B145" s="192" t="s">
        <v>1399</v>
      </c>
      <c r="C145" s="29" t="s">
        <v>1358</v>
      </c>
      <c r="D145" s="29">
        <v>0</v>
      </c>
      <c r="E145" s="60">
        <v>485</v>
      </c>
      <c r="F145" s="181">
        <f>E145*TOTAL!I$1</f>
        <v>315.25</v>
      </c>
      <c r="G145" s="60">
        <f t="shared" si="6"/>
        <v>0</v>
      </c>
      <c r="H145" s="99" t="e">
        <f>VLOOKUP(A145,'E 08 AGOSTO 2022'!A:C,3,FALSE)</f>
        <v>#N/A</v>
      </c>
    </row>
    <row r="146" spans="1:8" ht="15.75" hidden="1">
      <c r="A146" s="29" t="s">
        <v>1400</v>
      </c>
      <c r="B146" s="192" t="s">
        <v>1401</v>
      </c>
      <c r="C146" s="29" t="s">
        <v>1358</v>
      </c>
      <c r="D146" s="29">
        <v>0</v>
      </c>
      <c r="E146" s="60">
        <v>485</v>
      </c>
      <c r="F146" s="181">
        <f>E146*TOTAL!I$1</f>
        <v>315.25</v>
      </c>
      <c r="G146" s="60">
        <f t="shared" si="6"/>
        <v>0</v>
      </c>
      <c r="H146" s="99" t="e">
        <f>VLOOKUP(A146,'E 08 AGOSTO 2022'!A:C,3,FALSE)</f>
        <v>#N/A</v>
      </c>
    </row>
    <row r="147" spans="1:8" ht="15.75" hidden="1">
      <c r="A147" s="29" t="s">
        <v>1402</v>
      </c>
      <c r="B147" s="29" t="s">
        <v>1403</v>
      </c>
      <c r="C147" s="29" t="s">
        <v>1404</v>
      </c>
      <c r="D147" s="29">
        <v>0</v>
      </c>
      <c r="E147" s="60">
        <v>500</v>
      </c>
      <c r="F147" s="181">
        <f>E147*TOTAL!I$1</f>
        <v>325</v>
      </c>
      <c r="G147" s="60">
        <f t="shared" si="6"/>
        <v>0</v>
      </c>
      <c r="H147" s="99" t="e">
        <f>VLOOKUP(A147,'E 08 AGOSTO 2022'!A:C,3,FALSE)</f>
        <v>#N/A</v>
      </c>
    </row>
    <row r="148" spans="1:8" ht="15.75" hidden="1">
      <c r="A148" s="29" t="s">
        <v>1405</v>
      </c>
      <c r="B148" s="29" t="s">
        <v>1406</v>
      </c>
      <c r="C148" s="29" t="s">
        <v>1404</v>
      </c>
      <c r="D148" s="29">
        <v>0</v>
      </c>
      <c r="E148" s="60">
        <v>500</v>
      </c>
      <c r="F148" s="181">
        <f>E148*TOTAL!I$1</f>
        <v>325</v>
      </c>
      <c r="G148" s="60">
        <f t="shared" si="6"/>
        <v>0</v>
      </c>
      <c r="H148" s="99" t="str">
        <f>VLOOKUP(A148,'E 08 AGOSTO 2022'!A:C,3,FALSE)</f>
        <v>2</v>
      </c>
    </row>
    <row r="149" spans="1:8" ht="15.75">
      <c r="A149" s="66" t="s">
        <v>1407</v>
      </c>
      <c r="B149" s="66" t="s">
        <v>1408</v>
      </c>
      <c r="C149" s="29" t="s">
        <v>1404</v>
      </c>
      <c r="D149" s="29">
        <v>0</v>
      </c>
      <c r="E149" s="60">
        <v>500</v>
      </c>
      <c r="F149" s="181">
        <f>E149*TOTAL!I$1</f>
        <v>325</v>
      </c>
      <c r="G149" s="60">
        <f t="shared" si="6"/>
        <v>0</v>
      </c>
      <c r="H149" s="99" t="str">
        <f>VLOOKUP(A149,'E 08 AGOSTO 2022'!A:C,3,FALSE)</f>
        <v>MAS DE 20</v>
      </c>
    </row>
    <row r="150" spans="1:8" ht="15.75" hidden="1">
      <c r="A150" s="66" t="s">
        <v>1409</v>
      </c>
      <c r="B150" s="193" t="s">
        <v>1410</v>
      </c>
      <c r="C150" s="29" t="s">
        <v>1404</v>
      </c>
      <c r="D150" s="29">
        <v>0</v>
      </c>
      <c r="E150" s="60">
        <v>500</v>
      </c>
      <c r="F150" s="181">
        <f>E150*TOTAL!I$1</f>
        <v>325</v>
      </c>
      <c r="G150" s="60">
        <f t="shared" si="6"/>
        <v>0</v>
      </c>
      <c r="H150" s="99" t="e">
        <f>VLOOKUP(A150,'E 08 AGOSTO 2022'!A:C,3,FALSE)</f>
        <v>#N/A</v>
      </c>
    </row>
    <row r="151" spans="1:8" ht="15.75">
      <c r="A151" s="29" t="s">
        <v>1411</v>
      </c>
      <c r="B151" s="29" t="s">
        <v>1412</v>
      </c>
      <c r="C151" s="29" t="s">
        <v>1404</v>
      </c>
      <c r="D151" s="29">
        <v>0</v>
      </c>
      <c r="E151" s="60">
        <v>500</v>
      </c>
      <c r="F151" s="181">
        <f>E151*TOTAL!I$1</f>
        <v>325</v>
      </c>
      <c r="G151" s="60">
        <f t="shared" si="6"/>
        <v>0</v>
      </c>
      <c r="H151" s="99" t="str">
        <f>VLOOKUP(A151,'E 08 AGOSTO 2022'!A:C,3,FALSE)</f>
        <v>MAS DE 20</v>
      </c>
    </row>
    <row r="152" spans="1:8" ht="15.75">
      <c r="A152" s="29" t="s">
        <v>1413</v>
      </c>
      <c r="B152" s="29" t="s">
        <v>1414</v>
      </c>
      <c r="C152" s="29" t="s">
        <v>1404</v>
      </c>
      <c r="D152" s="29">
        <v>0</v>
      </c>
      <c r="E152" s="60">
        <v>250</v>
      </c>
      <c r="F152" s="181">
        <f>E152*TOTAL!I$1</f>
        <v>162.5</v>
      </c>
      <c r="G152" s="60">
        <f t="shared" si="6"/>
        <v>0</v>
      </c>
      <c r="H152" s="99" t="str">
        <f>VLOOKUP(A152,'E 08 AGOSTO 2022'!A:C,3,FALSE)</f>
        <v>4</v>
      </c>
    </row>
    <row r="153" spans="1:8" ht="15.75">
      <c r="A153" s="29" t="s">
        <v>1415</v>
      </c>
      <c r="B153" s="29" t="s">
        <v>1416</v>
      </c>
      <c r="C153" s="29" t="s">
        <v>1404</v>
      </c>
      <c r="D153" s="29">
        <v>0</v>
      </c>
      <c r="E153" s="60">
        <v>250</v>
      </c>
      <c r="F153" s="181">
        <f>E153*TOTAL!I$1</f>
        <v>162.5</v>
      </c>
      <c r="G153" s="60">
        <f t="shared" si="6"/>
        <v>0</v>
      </c>
      <c r="H153" s="99" t="str">
        <f>VLOOKUP(A153,'E 08 AGOSTO 2022'!A:C,3,FALSE)</f>
        <v>MAS DE 20</v>
      </c>
    </row>
    <row r="154" spans="1:8" ht="15.75">
      <c r="A154" s="29" t="s">
        <v>1417</v>
      </c>
      <c r="B154" s="29" t="s">
        <v>1418</v>
      </c>
      <c r="C154" s="29" t="s">
        <v>1404</v>
      </c>
      <c r="D154" s="29">
        <v>0</v>
      </c>
      <c r="E154" s="60">
        <v>250</v>
      </c>
      <c r="F154" s="181">
        <f>E154*TOTAL!I$1</f>
        <v>162.5</v>
      </c>
      <c r="G154" s="60">
        <f t="shared" si="6"/>
        <v>0</v>
      </c>
      <c r="H154" s="99" t="str">
        <f>VLOOKUP(A154,'E 08 AGOSTO 2022'!A:C,3,FALSE)</f>
        <v>MAS DE 20</v>
      </c>
    </row>
    <row r="155" spans="1:8" ht="15.75">
      <c r="B155" s="447" t="s">
        <v>1419</v>
      </c>
      <c r="C155" s="447"/>
      <c r="D155" s="194">
        <f>SUM(D100:D154)</f>
        <v>0</v>
      </c>
      <c r="E155" s="194"/>
      <c r="F155" s="194"/>
      <c r="G155" s="195">
        <f>SUM(G100:G154)</f>
        <v>0</v>
      </c>
    </row>
    <row r="156" spans="1:8" ht="18.75">
      <c r="B156" s="444" t="s">
        <v>1420</v>
      </c>
      <c r="C156" s="444"/>
      <c r="D156" s="196">
        <f>D155+D97</f>
        <v>0</v>
      </c>
      <c r="E156" s="196"/>
      <c r="F156" s="196"/>
      <c r="G156" s="74">
        <f>G155+G97</f>
        <v>0</v>
      </c>
    </row>
  </sheetData>
  <sheetProtection selectLockedCells="1" selectUnlockedCells="1"/>
  <mergeCells count="7">
    <mergeCell ref="B156:C156"/>
    <mergeCell ref="B1:D1"/>
    <mergeCell ref="B2:D2"/>
    <mergeCell ref="B3:C3"/>
    <mergeCell ref="B97:C97"/>
    <mergeCell ref="A98:B98"/>
    <mergeCell ref="B155:C155"/>
  </mergeCells>
  <phoneticPr fontId="83" type="noConversion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01"/>
  <sheetViews>
    <sheetView tabSelected="1" workbookViewId="0">
      <selection activeCell="I2" sqref="I2"/>
    </sheetView>
  </sheetViews>
  <sheetFormatPr baseColWidth="10" defaultColWidth="13.7109375" defaultRowHeight="12.75"/>
  <cols>
    <col min="1" max="1" width="16.85546875" customWidth="1"/>
    <col min="2" max="2" width="13.7109375" customWidth="1"/>
    <col min="3" max="3" width="5.42578125" customWidth="1"/>
    <col min="4" max="4" width="23.7109375" customWidth="1"/>
    <col min="5" max="5" width="16" customWidth="1"/>
    <col min="6" max="6" width="38.5703125" customWidth="1"/>
    <col min="7" max="16" width="11.5703125" customWidth="1"/>
  </cols>
  <sheetData>
    <row r="1" spans="1:16" ht="42.75" customHeight="1">
      <c r="A1" s="197"/>
      <c r="B1" s="197"/>
      <c r="C1" s="197"/>
      <c r="D1" s="197"/>
      <c r="E1" s="197"/>
      <c r="F1" s="197"/>
      <c r="I1" s="12">
        <v>0.65</v>
      </c>
      <c r="J1" s="12"/>
      <c r="K1" s="12"/>
      <c r="L1" s="12"/>
      <c r="M1" s="12"/>
      <c r="N1" s="12"/>
      <c r="O1" s="12"/>
      <c r="P1" s="12"/>
    </row>
    <row r="2" spans="1:16" ht="35.25" customHeight="1">
      <c r="A2" s="198" t="s">
        <v>1421</v>
      </c>
      <c r="B2" s="198"/>
      <c r="C2" s="199"/>
      <c r="D2" s="349">
        <f>B13+B14+B16+B15+E13+E14+E15+E16+B12</f>
        <v>0</v>
      </c>
      <c r="E2" s="199"/>
      <c r="F2" s="200">
        <f>B5+B6+B7+B8+E6+E7+E8+E5+B4</f>
        <v>0</v>
      </c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 customHeight="1">
      <c r="A3" s="198"/>
      <c r="B3" s="198"/>
      <c r="C3" s="198"/>
      <c r="D3" s="198"/>
      <c r="E3" s="199"/>
      <c r="F3" s="201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5.75" customHeight="1">
      <c r="A4" s="203" t="s">
        <v>3253</v>
      </c>
      <c r="B4" s="204">
        <f>'¡TRAJES DE PIEL!'!F25</f>
        <v>0</v>
      </c>
      <c r="C4" s="198"/>
      <c r="D4" s="198"/>
      <c r="E4" s="14"/>
      <c r="F4" s="20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.75" customHeight="1">
      <c r="A5" s="203" t="s">
        <v>1422</v>
      </c>
      <c r="B5" s="204">
        <f>BOTAS!F162</f>
        <v>0</v>
      </c>
      <c r="C5" s="198"/>
      <c r="D5" s="205" t="s">
        <v>1423</v>
      </c>
      <c r="E5" s="204">
        <f>'¡IMPERMEABLES!'!F32</f>
        <v>0</v>
      </c>
      <c r="F5" s="206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5.75" customHeight="1">
      <c r="A6" s="205" t="s">
        <v>1424</v>
      </c>
      <c r="B6" s="204">
        <f>CASCOS!F273</f>
        <v>0</v>
      </c>
      <c r="C6" s="198"/>
      <c r="D6" s="205" t="s">
        <v>1425</v>
      </c>
      <c r="E6" s="204">
        <f>'CHAMARRAS CABALLERO'!F227+'CHAMARRAS DE DAMA'!F77</f>
        <v>0</v>
      </c>
      <c r="F6" s="20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5.75" customHeight="1">
      <c r="A7" s="203" t="s">
        <v>1426</v>
      </c>
      <c r="B7" s="204">
        <f>MALETAS!F20</f>
        <v>0</v>
      </c>
      <c r="C7" s="15"/>
      <c r="D7" s="203" t="s">
        <v>1427</v>
      </c>
      <c r="E7" s="204">
        <f>PANTALONES!F141</f>
        <v>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.75" customHeight="1">
      <c r="A8" s="203" t="s">
        <v>1428</v>
      </c>
      <c r="B8" s="204">
        <f>'ACC. CASCOS'!G156</f>
        <v>0</v>
      </c>
      <c r="C8" s="15"/>
      <c r="D8" s="203" t="s">
        <v>1429</v>
      </c>
      <c r="E8" s="204">
        <f>GUANTES!F193</f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5.75" customHeight="1">
      <c r="A9" s="15"/>
      <c r="B9" s="348"/>
      <c r="C9" s="15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5.75" customHeight="1">
      <c r="A10" s="15"/>
      <c r="B10" s="15"/>
      <c r="C10" s="15"/>
      <c r="D10" s="15"/>
      <c r="E10" s="1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.75" customHeight="1">
      <c r="A11" s="15" t="s">
        <v>1946</v>
      </c>
      <c r="C11" s="15"/>
      <c r="D11" s="15"/>
      <c r="E11" s="1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.75" customHeight="1">
      <c r="A12" s="203" t="s">
        <v>3253</v>
      </c>
      <c r="B12" s="217">
        <f>'¡TRAJES DE PIEL!'!D25</f>
        <v>0</v>
      </c>
      <c r="C12" s="15"/>
      <c r="D12" s="15"/>
      <c r="E12" s="1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5.75" customHeight="1">
      <c r="A13" s="203" t="s">
        <v>1422</v>
      </c>
      <c r="B13" s="217">
        <f>BOTAS!D162</f>
        <v>0</v>
      </c>
      <c r="C13" s="15"/>
      <c r="D13" s="205" t="s">
        <v>1423</v>
      </c>
      <c r="E13" s="217">
        <f>'¡IMPERMEABLES!'!D32</f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5.75" customHeight="1">
      <c r="A14" s="205" t="s">
        <v>1424</v>
      </c>
      <c r="B14" s="217">
        <f>CASCOS!D273</f>
        <v>0</v>
      </c>
      <c r="C14" s="15"/>
      <c r="D14" s="205" t="s">
        <v>1425</v>
      </c>
      <c r="E14" s="217">
        <f>'CHAMARRAS CABALLERO'!D227+'CHAMARRAS DE DAMA'!D77</f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5.75" customHeight="1">
      <c r="A15" s="203" t="s">
        <v>1426</v>
      </c>
      <c r="B15" s="217">
        <f>MALETAS!C20</f>
        <v>0</v>
      </c>
      <c r="C15" s="15"/>
      <c r="D15" s="203" t="s">
        <v>1427</v>
      </c>
      <c r="E15" s="217">
        <f>PANTALONES!D141</f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5.75" customHeight="1">
      <c r="A16" s="203" t="s">
        <v>1428</v>
      </c>
      <c r="B16" s="217">
        <f>'ACC. CASCOS'!D156</f>
        <v>0</v>
      </c>
      <c r="C16" s="12"/>
      <c r="D16" s="203" t="s">
        <v>1429</v>
      </c>
      <c r="E16" s="217">
        <f>GUANTES!D193</f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5.75" customHeight="1">
      <c r="A17" s="12"/>
      <c r="B17" s="12"/>
      <c r="C17" s="12"/>
      <c r="D17" s="15"/>
      <c r="E17" s="1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5.75" customHeight="1">
      <c r="A18" s="12"/>
      <c r="B18" s="12"/>
      <c r="C18" s="12"/>
      <c r="D18" s="15"/>
      <c r="E18" s="1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5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5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5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5.75" customHeight="1"/>
    <row r="25" spans="1:16" ht="15.75" customHeight="1"/>
    <row r="26" spans="1:16" ht="15.75" customHeight="1"/>
    <row r="27" spans="1:16" ht="15.75" customHeight="1"/>
    <row r="28" spans="1:16" ht="15.75" customHeight="1"/>
    <row r="29" spans="1:16" ht="15.75" customHeight="1"/>
    <row r="30" spans="1:16" ht="15.75" customHeight="1"/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302"/>
  <sheetViews>
    <sheetView zoomScale="90" zoomScaleNormal="90" workbookViewId="0">
      <selection activeCell="E22" sqref="E22"/>
    </sheetView>
  </sheetViews>
  <sheetFormatPr baseColWidth="10" defaultRowHeight="15"/>
  <cols>
    <col min="1" max="1" width="18.140625" style="350" bestFit="1" customWidth="1"/>
    <col min="2" max="2" width="56.5703125" style="350" bestFit="1" customWidth="1"/>
    <col min="3" max="3" width="11.42578125" style="352"/>
    <col min="4" max="16384" width="11.42578125" style="78"/>
  </cols>
  <sheetData>
    <row r="1" spans="1:3">
      <c r="A1" s="350" t="s">
        <v>2996</v>
      </c>
      <c r="B1" s="350" t="s">
        <v>2997</v>
      </c>
      <c r="C1" s="352" t="s">
        <v>3444</v>
      </c>
    </row>
    <row r="2" spans="1:3">
      <c r="A2" s="350" t="s">
        <v>1852</v>
      </c>
      <c r="B2" s="350" t="s">
        <v>1853</v>
      </c>
      <c r="C2" s="352" t="s">
        <v>2480</v>
      </c>
    </row>
    <row r="3" spans="1:3">
      <c r="A3" s="350" t="s">
        <v>1854</v>
      </c>
      <c r="B3" s="350" t="s">
        <v>1855</v>
      </c>
      <c r="C3" s="352" t="s">
        <v>2480</v>
      </c>
    </row>
    <row r="4" spans="1:3">
      <c r="A4" s="350" t="s">
        <v>1856</v>
      </c>
      <c r="B4" s="350" t="s">
        <v>1857</v>
      </c>
      <c r="C4" s="352" t="s">
        <v>2480</v>
      </c>
    </row>
    <row r="5" spans="1:3">
      <c r="A5" s="350" t="s">
        <v>1858</v>
      </c>
      <c r="B5" s="350" t="s">
        <v>1859</v>
      </c>
      <c r="C5" s="352" t="s">
        <v>2480</v>
      </c>
    </row>
    <row r="6" spans="1:3">
      <c r="A6" s="350" t="s">
        <v>1860</v>
      </c>
      <c r="B6" s="350" t="s">
        <v>1861</v>
      </c>
      <c r="C6" s="352" t="s">
        <v>2480</v>
      </c>
    </row>
    <row r="7" spans="1:3">
      <c r="A7" s="350" t="s">
        <v>3254</v>
      </c>
      <c r="B7" s="350" t="s">
        <v>2796</v>
      </c>
      <c r="C7" s="352" t="s">
        <v>2480</v>
      </c>
    </row>
    <row r="8" spans="1:3">
      <c r="A8" s="350" t="s">
        <v>3255</v>
      </c>
      <c r="B8" s="350" t="s">
        <v>2797</v>
      </c>
      <c r="C8" s="352" t="s">
        <v>2480</v>
      </c>
    </row>
    <row r="9" spans="1:3">
      <c r="A9" s="350" t="s">
        <v>3256</v>
      </c>
      <c r="B9" s="350" t="s">
        <v>2798</v>
      </c>
      <c r="C9" s="352" t="s">
        <v>2480</v>
      </c>
    </row>
    <row r="10" spans="1:3">
      <c r="A10" s="350" t="s">
        <v>2561</v>
      </c>
      <c r="B10" s="350" t="s">
        <v>2562</v>
      </c>
      <c r="C10" s="352" t="s">
        <v>2998</v>
      </c>
    </row>
    <row r="11" spans="1:3">
      <c r="A11" s="350" t="s">
        <v>2563</v>
      </c>
      <c r="B11" s="350" t="s">
        <v>2564</v>
      </c>
      <c r="C11" s="352" t="s">
        <v>2999</v>
      </c>
    </row>
    <row r="12" spans="1:3">
      <c r="A12" s="350" t="s">
        <v>2565</v>
      </c>
      <c r="B12" s="350" t="s">
        <v>2566</v>
      </c>
      <c r="C12" s="352" t="s">
        <v>2999</v>
      </c>
    </row>
    <row r="13" spans="1:3">
      <c r="A13" s="350" t="s">
        <v>2567</v>
      </c>
      <c r="B13" s="350" t="s">
        <v>2568</v>
      </c>
      <c r="C13" s="352" t="s">
        <v>2999</v>
      </c>
    </row>
    <row r="14" spans="1:3">
      <c r="A14" s="350" t="s">
        <v>2569</v>
      </c>
      <c r="B14" s="350" t="s">
        <v>2570</v>
      </c>
      <c r="C14" s="352" t="s">
        <v>2999</v>
      </c>
    </row>
    <row r="15" spans="1:3">
      <c r="A15" s="350" t="s">
        <v>2571</v>
      </c>
      <c r="B15" s="350" t="s">
        <v>2572</v>
      </c>
      <c r="C15" s="352" t="s">
        <v>2999</v>
      </c>
    </row>
    <row r="16" spans="1:3">
      <c r="A16" s="350" t="s">
        <v>2573</v>
      </c>
      <c r="B16" s="350" t="s">
        <v>2574</v>
      </c>
      <c r="C16" s="352" t="s">
        <v>2999</v>
      </c>
    </row>
    <row r="17" spans="1:3">
      <c r="A17" s="350" t="s">
        <v>2575</v>
      </c>
      <c r="B17" s="350" t="s">
        <v>2576</v>
      </c>
      <c r="C17" s="352" t="s">
        <v>2999</v>
      </c>
    </row>
    <row r="18" spans="1:3">
      <c r="A18" s="350" t="s">
        <v>2577</v>
      </c>
      <c r="B18" s="350" t="s">
        <v>2578</v>
      </c>
      <c r="C18" s="352" t="s">
        <v>2999</v>
      </c>
    </row>
    <row r="19" spans="1:3">
      <c r="A19" s="350" t="s">
        <v>2579</v>
      </c>
      <c r="B19" s="350" t="s">
        <v>2580</v>
      </c>
      <c r="C19" s="352" t="s">
        <v>2998</v>
      </c>
    </row>
    <row r="20" spans="1:3">
      <c r="A20" s="350" t="s">
        <v>2581</v>
      </c>
      <c r="B20" s="350" t="s">
        <v>2582</v>
      </c>
      <c r="C20" s="352" t="s">
        <v>3000</v>
      </c>
    </row>
    <row r="21" spans="1:3">
      <c r="A21" s="350" t="s">
        <v>2583</v>
      </c>
      <c r="B21" s="350" t="s">
        <v>2584</v>
      </c>
      <c r="C21" s="352" t="s">
        <v>3001</v>
      </c>
    </row>
    <row r="22" spans="1:3">
      <c r="A22" s="350" t="s">
        <v>2585</v>
      </c>
      <c r="B22" s="350" t="s">
        <v>2586</v>
      </c>
      <c r="C22" s="352" t="s">
        <v>2480</v>
      </c>
    </row>
    <row r="23" spans="1:3">
      <c r="A23" s="350" t="s">
        <v>2587</v>
      </c>
      <c r="B23" s="350" t="s">
        <v>2588</v>
      </c>
      <c r="C23" s="352" t="s">
        <v>2480</v>
      </c>
    </row>
    <row r="24" spans="1:3">
      <c r="A24" s="350" t="s">
        <v>2589</v>
      </c>
      <c r="B24" s="350" t="s">
        <v>2590</v>
      </c>
      <c r="C24" s="352" t="s">
        <v>2480</v>
      </c>
    </row>
    <row r="25" spans="1:3">
      <c r="A25" s="350" t="s">
        <v>2591</v>
      </c>
      <c r="B25" s="350" t="s">
        <v>2592</v>
      </c>
      <c r="C25" s="352" t="s">
        <v>2480</v>
      </c>
    </row>
    <row r="26" spans="1:3">
      <c r="A26" s="350" t="s">
        <v>2593</v>
      </c>
      <c r="B26" s="350" t="s">
        <v>2594</v>
      </c>
      <c r="C26" s="352" t="s">
        <v>2999</v>
      </c>
    </row>
    <row r="27" spans="1:3">
      <c r="A27" s="350" t="s">
        <v>2595</v>
      </c>
      <c r="B27" s="350" t="s">
        <v>2596</v>
      </c>
      <c r="C27" s="352" t="s">
        <v>3006</v>
      </c>
    </row>
    <row r="28" spans="1:3">
      <c r="A28" s="350" t="s">
        <v>2597</v>
      </c>
      <c r="B28" s="350" t="s">
        <v>2598</v>
      </c>
      <c r="C28" s="352" t="s">
        <v>2999</v>
      </c>
    </row>
    <row r="29" spans="1:3">
      <c r="A29" s="350" t="s">
        <v>2599</v>
      </c>
      <c r="B29" s="350" t="s">
        <v>2600</v>
      </c>
      <c r="C29" s="352" t="s">
        <v>3003</v>
      </c>
    </row>
    <row r="30" spans="1:3">
      <c r="A30" s="350" t="s">
        <v>2601</v>
      </c>
      <c r="B30" s="350" t="s">
        <v>2602</v>
      </c>
      <c r="C30" s="352" t="s">
        <v>2998</v>
      </c>
    </row>
    <row r="31" spans="1:3">
      <c r="A31" s="350" t="s">
        <v>2603</v>
      </c>
      <c r="B31" s="350" t="s">
        <v>2604</v>
      </c>
      <c r="C31" s="352" t="s">
        <v>3001</v>
      </c>
    </row>
    <row r="32" spans="1:3">
      <c r="A32" s="350" t="s">
        <v>2605</v>
      </c>
      <c r="B32" s="350" t="s">
        <v>2606</v>
      </c>
      <c r="C32" s="352" t="s">
        <v>3004</v>
      </c>
    </row>
    <row r="33" spans="1:3">
      <c r="A33" s="350" t="s">
        <v>2607</v>
      </c>
      <c r="B33" s="350" t="s">
        <v>2608</v>
      </c>
      <c r="C33" s="352" t="s">
        <v>3005</v>
      </c>
    </row>
    <row r="34" spans="1:3">
      <c r="A34" s="350" t="s">
        <v>2609</v>
      </c>
      <c r="B34" s="350" t="s">
        <v>2610</v>
      </c>
      <c r="C34" s="352" t="s">
        <v>3006</v>
      </c>
    </row>
    <row r="35" spans="1:3">
      <c r="A35" s="350" t="s">
        <v>2611</v>
      </c>
      <c r="B35" s="350" t="s">
        <v>2612</v>
      </c>
      <c r="C35" s="352" t="s">
        <v>3007</v>
      </c>
    </row>
    <row r="36" spans="1:3">
      <c r="A36" s="350" t="s">
        <v>2613</v>
      </c>
      <c r="B36" s="350" t="s">
        <v>2614</v>
      </c>
      <c r="C36" s="352" t="s">
        <v>3002</v>
      </c>
    </row>
    <row r="37" spans="1:3">
      <c r="A37" s="350" t="s">
        <v>2615</v>
      </c>
      <c r="B37" s="350" t="s">
        <v>2616</v>
      </c>
      <c r="C37" s="352" t="s">
        <v>3002</v>
      </c>
    </row>
    <row r="38" spans="1:3">
      <c r="A38" s="350" t="s">
        <v>2617</v>
      </c>
      <c r="B38" s="350" t="s">
        <v>2618</v>
      </c>
      <c r="C38" s="352" t="s">
        <v>3443</v>
      </c>
    </row>
    <row r="39" spans="1:3">
      <c r="A39" s="350" t="s">
        <v>2619</v>
      </c>
      <c r="B39" s="350" t="s">
        <v>2620</v>
      </c>
      <c r="C39" s="352" t="s">
        <v>3004</v>
      </c>
    </row>
    <row r="40" spans="1:3">
      <c r="A40" s="350" t="s">
        <v>2621</v>
      </c>
      <c r="B40" s="350" t="s">
        <v>2622</v>
      </c>
      <c r="C40" s="352" t="s">
        <v>2999</v>
      </c>
    </row>
    <row r="41" spans="1:3">
      <c r="A41" s="350" t="s">
        <v>2623</v>
      </c>
      <c r="B41" s="350" t="s">
        <v>2624</v>
      </c>
      <c r="C41" s="352" t="s">
        <v>3004</v>
      </c>
    </row>
    <row r="42" spans="1:3">
      <c r="A42" s="350" t="s">
        <v>2625</v>
      </c>
      <c r="B42" s="350" t="s">
        <v>2626</v>
      </c>
      <c r="C42" s="352" t="s">
        <v>2999</v>
      </c>
    </row>
    <row r="43" spans="1:3">
      <c r="A43" s="350" t="s">
        <v>2627</v>
      </c>
      <c r="B43" s="350" t="s">
        <v>2628</v>
      </c>
      <c r="C43" s="352" t="s">
        <v>3443</v>
      </c>
    </row>
    <row r="44" spans="1:3">
      <c r="A44" s="350" t="s">
        <v>2629</v>
      </c>
      <c r="B44" s="350" t="s">
        <v>2630</v>
      </c>
      <c r="C44" s="352" t="s">
        <v>3008</v>
      </c>
    </row>
    <row r="45" spans="1:3">
      <c r="A45" s="350" t="s">
        <v>2631</v>
      </c>
      <c r="B45" s="350" t="s">
        <v>2632</v>
      </c>
      <c r="C45" s="352" t="s">
        <v>3009</v>
      </c>
    </row>
    <row r="46" spans="1:3">
      <c r="A46" s="350" t="s">
        <v>2633</v>
      </c>
      <c r="B46" s="350" t="s">
        <v>2634</v>
      </c>
      <c r="C46" s="352" t="s">
        <v>3443</v>
      </c>
    </row>
    <row r="47" spans="1:3">
      <c r="A47" s="350" t="s">
        <v>2635</v>
      </c>
      <c r="B47" s="350" t="s">
        <v>2636</v>
      </c>
      <c r="C47" s="352" t="s">
        <v>2480</v>
      </c>
    </row>
    <row r="48" spans="1:3">
      <c r="A48" s="350" t="s">
        <v>2637</v>
      </c>
      <c r="B48" s="350" t="s">
        <v>2638</v>
      </c>
      <c r="C48" s="352" t="s">
        <v>2480</v>
      </c>
    </row>
    <row r="49" spans="1:3">
      <c r="A49" s="350" t="s">
        <v>2639</v>
      </c>
      <c r="B49" s="350" t="s">
        <v>2640</v>
      </c>
      <c r="C49" s="352" t="s">
        <v>2480</v>
      </c>
    </row>
    <row r="50" spans="1:3">
      <c r="A50" s="350" t="s">
        <v>2641</v>
      </c>
      <c r="B50" s="350" t="s">
        <v>2642</v>
      </c>
      <c r="C50" s="352" t="s">
        <v>2480</v>
      </c>
    </row>
    <row r="51" spans="1:3">
      <c r="A51" s="350" t="s">
        <v>2643</v>
      </c>
      <c r="B51" s="350" t="s">
        <v>2644</v>
      </c>
      <c r="C51" s="352" t="s">
        <v>2480</v>
      </c>
    </row>
    <row r="52" spans="1:3">
      <c r="A52" s="350" t="s">
        <v>2645</v>
      </c>
      <c r="B52" s="350" t="s">
        <v>2646</v>
      </c>
      <c r="C52" s="352" t="s">
        <v>2999</v>
      </c>
    </row>
    <row r="53" spans="1:3">
      <c r="A53" s="350" t="s">
        <v>2647</v>
      </c>
      <c r="B53" s="350" t="s">
        <v>2648</v>
      </c>
      <c r="C53" s="352" t="s">
        <v>2999</v>
      </c>
    </row>
    <row r="54" spans="1:3">
      <c r="A54" s="350" t="s">
        <v>2649</v>
      </c>
      <c r="B54" s="350" t="s">
        <v>2650</v>
      </c>
      <c r="C54" s="352" t="s">
        <v>2999</v>
      </c>
    </row>
    <row r="55" spans="1:3">
      <c r="A55" s="350" t="s">
        <v>2651</v>
      </c>
      <c r="B55" s="350" t="s">
        <v>2652</v>
      </c>
      <c r="C55" s="352" t="s">
        <v>3003</v>
      </c>
    </row>
    <row r="56" spans="1:3">
      <c r="A56" s="350" t="s">
        <v>2653</v>
      </c>
      <c r="B56" s="350" t="s">
        <v>2654</v>
      </c>
      <c r="C56" s="352" t="s">
        <v>2998</v>
      </c>
    </row>
    <row r="57" spans="1:3">
      <c r="A57" s="350" t="s">
        <v>2655</v>
      </c>
      <c r="B57" s="350" t="s">
        <v>2656</v>
      </c>
      <c r="C57" s="352" t="s">
        <v>2998</v>
      </c>
    </row>
    <row r="58" spans="1:3">
      <c r="A58" s="350" t="s">
        <v>2657</v>
      </c>
      <c r="B58" s="350" t="s">
        <v>2658</v>
      </c>
      <c r="C58" s="352" t="s">
        <v>3006</v>
      </c>
    </row>
    <row r="59" spans="1:3">
      <c r="A59" s="350" t="s">
        <v>2659</v>
      </c>
      <c r="B59" s="350" t="s">
        <v>2660</v>
      </c>
      <c r="C59" s="352" t="s">
        <v>3002</v>
      </c>
    </row>
    <row r="60" spans="1:3">
      <c r="A60" s="350" t="s">
        <v>2661</v>
      </c>
      <c r="B60" s="350" t="s">
        <v>2662</v>
      </c>
      <c r="C60" s="352" t="s">
        <v>2999</v>
      </c>
    </row>
    <row r="61" spans="1:3">
      <c r="A61" s="350" t="s">
        <v>2663</v>
      </c>
      <c r="B61" s="350" t="s">
        <v>2664</v>
      </c>
      <c r="C61" s="352" t="s">
        <v>3000</v>
      </c>
    </row>
    <row r="62" spans="1:3">
      <c r="A62" s="350" t="s">
        <v>2665</v>
      </c>
      <c r="B62" s="350" t="s">
        <v>2666</v>
      </c>
      <c r="C62" s="352" t="s">
        <v>3006</v>
      </c>
    </row>
    <row r="63" spans="1:3">
      <c r="A63" s="350" t="s">
        <v>2667</v>
      </c>
      <c r="B63" s="350" t="s">
        <v>2668</v>
      </c>
      <c r="C63" s="352" t="s">
        <v>2998</v>
      </c>
    </row>
    <row r="64" spans="1:3">
      <c r="A64" s="350" t="s">
        <v>2669</v>
      </c>
      <c r="B64" s="350" t="s">
        <v>2670</v>
      </c>
      <c r="C64" s="352" t="s">
        <v>3002</v>
      </c>
    </row>
    <row r="65" spans="1:3">
      <c r="A65" s="350" t="s">
        <v>2671</v>
      </c>
      <c r="B65" s="350" t="s">
        <v>2672</v>
      </c>
      <c r="C65" s="352" t="s">
        <v>3007</v>
      </c>
    </row>
    <row r="66" spans="1:3">
      <c r="A66" s="350" t="s">
        <v>2673</v>
      </c>
      <c r="B66" s="350" t="s">
        <v>2674</v>
      </c>
      <c r="C66" s="352" t="s">
        <v>2999</v>
      </c>
    </row>
    <row r="67" spans="1:3">
      <c r="A67" s="350" t="s">
        <v>2675</v>
      </c>
      <c r="B67" s="350" t="s">
        <v>2676</v>
      </c>
      <c r="C67" s="352" t="s">
        <v>2999</v>
      </c>
    </row>
    <row r="68" spans="1:3">
      <c r="A68" s="350" t="s">
        <v>2677</v>
      </c>
      <c r="B68" s="350" t="s">
        <v>2678</v>
      </c>
      <c r="C68" s="352" t="s">
        <v>3443</v>
      </c>
    </row>
    <row r="69" spans="1:3">
      <c r="A69" s="350" t="s">
        <v>2679</v>
      </c>
      <c r="B69" s="350" t="s">
        <v>2680</v>
      </c>
      <c r="C69" s="352" t="s">
        <v>3010</v>
      </c>
    </row>
    <row r="70" spans="1:3">
      <c r="A70" s="350" t="s">
        <v>2681</v>
      </c>
      <c r="B70" s="350" t="s">
        <v>2682</v>
      </c>
      <c r="C70" s="352" t="s">
        <v>3010</v>
      </c>
    </row>
    <row r="71" spans="1:3">
      <c r="A71" s="350" t="s">
        <v>2683</v>
      </c>
      <c r="B71" s="350" t="s">
        <v>2684</v>
      </c>
      <c r="C71" s="352" t="s">
        <v>2999</v>
      </c>
    </row>
    <row r="72" spans="1:3">
      <c r="A72" s="350" t="s">
        <v>2685</v>
      </c>
      <c r="B72" s="350" t="s">
        <v>2686</v>
      </c>
      <c r="C72" s="352" t="s">
        <v>2998</v>
      </c>
    </row>
    <row r="73" spans="1:3">
      <c r="A73" s="350" t="s">
        <v>2687</v>
      </c>
      <c r="B73" s="350" t="s">
        <v>2688</v>
      </c>
      <c r="C73" s="352" t="s">
        <v>3007</v>
      </c>
    </row>
    <row r="74" spans="1:3">
      <c r="A74" s="350" t="s">
        <v>2689</v>
      </c>
      <c r="B74" s="350" t="s">
        <v>2690</v>
      </c>
      <c r="C74" s="352" t="s">
        <v>3007</v>
      </c>
    </row>
    <row r="75" spans="1:3">
      <c r="A75" s="350" t="s">
        <v>2691</v>
      </c>
      <c r="B75" s="350" t="s">
        <v>2692</v>
      </c>
      <c r="C75" s="352" t="s">
        <v>3007</v>
      </c>
    </row>
    <row r="76" spans="1:3">
      <c r="A76" s="350" t="s">
        <v>2693</v>
      </c>
      <c r="B76" s="350" t="s">
        <v>2694</v>
      </c>
      <c r="C76" s="352" t="s">
        <v>3007</v>
      </c>
    </row>
    <row r="77" spans="1:3">
      <c r="A77" s="350" t="s">
        <v>2695</v>
      </c>
      <c r="B77" s="350" t="s">
        <v>2696</v>
      </c>
      <c r="C77" s="352" t="s">
        <v>3007</v>
      </c>
    </row>
    <row r="78" spans="1:3">
      <c r="A78" s="350" t="s">
        <v>2697</v>
      </c>
      <c r="B78" s="350" t="s">
        <v>2698</v>
      </c>
      <c r="C78" s="352" t="s">
        <v>2999</v>
      </c>
    </row>
    <row r="79" spans="1:3">
      <c r="A79" s="350" t="s">
        <v>2699</v>
      </c>
      <c r="B79" s="350" t="s">
        <v>2700</v>
      </c>
      <c r="C79" s="352" t="s">
        <v>2999</v>
      </c>
    </row>
    <row r="80" spans="1:3">
      <c r="A80" s="350" t="s">
        <v>2701</v>
      </c>
      <c r="B80" s="350" t="s">
        <v>2702</v>
      </c>
      <c r="C80" s="352" t="s">
        <v>3002</v>
      </c>
    </row>
    <row r="81" spans="1:3">
      <c r="A81" s="350" t="s">
        <v>2703</v>
      </c>
      <c r="B81" s="350" t="s">
        <v>2704</v>
      </c>
      <c r="C81" s="352" t="s">
        <v>3002</v>
      </c>
    </row>
    <row r="82" spans="1:3">
      <c r="A82" s="350" t="s">
        <v>2705</v>
      </c>
      <c r="B82" s="350" t="s">
        <v>2706</v>
      </c>
      <c r="C82" s="352" t="s">
        <v>2998</v>
      </c>
    </row>
    <row r="83" spans="1:3">
      <c r="A83" s="350" t="s">
        <v>2707</v>
      </c>
      <c r="B83" s="350" t="s">
        <v>2708</v>
      </c>
      <c r="C83" s="352" t="s">
        <v>3007</v>
      </c>
    </row>
    <row r="84" spans="1:3">
      <c r="A84" s="350" t="s">
        <v>2709</v>
      </c>
      <c r="B84" s="350" t="s">
        <v>2710</v>
      </c>
      <c r="C84" s="352" t="s">
        <v>3007</v>
      </c>
    </row>
    <row r="85" spans="1:3">
      <c r="A85" s="350" t="s">
        <v>2711</v>
      </c>
      <c r="B85" s="350" t="s">
        <v>2712</v>
      </c>
      <c r="C85" s="352" t="s">
        <v>3007</v>
      </c>
    </row>
    <row r="86" spans="1:3">
      <c r="A86" s="350" t="s">
        <v>2713</v>
      </c>
      <c r="B86" s="350" t="s">
        <v>2714</v>
      </c>
      <c r="C86" s="352" t="s">
        <v>3008</v>
      </c>
    </row>
    <row r="87" spans="1:3">
      <c r="A87" s="350" t="s">
        <v>2715</v>
      </c>
      <c r="B87" s="350" t="s">
        <v>2716</v>
      </c>
      <c r="C87" s="352" t="s">
        <v>3004</v>
      </c>
    </row>
    <row r="88" spans="1:3">
      <c r="A88" s="350" t="s">
        <v>2717</v>
      </c>
      <c r="B88" s="350" t="s">
        <v>2718</v>
      </c>
      <c r="C88" s="352" t="s">
        <v>3002</v>
      </c>
    </row>
    <row r="89" spans="1:3">
      <c r="A89" s="350" t="s">
        <v>2719</v>
      </c>
      <c r="B89" s="350" t="s">
        <v>2720</v>
      </c>
      <c r="C89" s="352" t="s">
        <v>2998</v>
      </c>
    </row>
    <row r="90" spans="1:3">
      <c r="A90" s="350" t="s">
        <v>2721</v>
      </c>
      <c r="B90" s="350" t="s">
        <v>2722</v>
      </c>
      <c r="C90" s="352" t="s">
        <v>3010</v>
      </c>
    </row>
    <row r="91" spans="1:3">
      <c r="A91" s="350" t="s">
        <v>2723</v>
      </c>
      <c r="B91" s="350" t="s">
        <v>2724</v>
      </c>
      <c r="C91" s="352" t="s">
        <v>2998</v>
      </c>
    </row>
    <row r="92" spans="1:3">
      <c r="A92" s="350" t="s">
        <v>2725</v>
      </c>
      <c r="B92" s="350" t="s">
        <v>2726</v>
      </c>
      <c r="C92" s="352" t="s">
        <v>3443</v>
      </c>
    </row>
    <row r="93" spans="1:3">
      <c r="A93" s="350" t="s">
        <v>2727</v>
      </c>
      <c r="B93" s="350" t="s">
        <v>2728</v>
      </c>
      <c r="C93" s="352" t="s">
        <v>3010</v>
      </c>
    </row>
    <row r="94" spans="1:3">
      <c r="A94" s="350" t="s">
        <v>2729</v>
      </c>
      <c r="B94" s="350" t="s">
        <v>2730</v>
      </c>
      <c r="C94" s="352" t="s">
        <v>2999</v>
      </c>
    </row>
    <row r="95" spans="1:3">
      <c r="A95" s="350" t="s">
        <v>2731</v>
      </c>
      <c r="B95" s="350" t="s">
        <v>2732</v>
      </c>
      <c r="C95" s="352" t="s">
        <v>3006</v>
      </c>
    </row>
    <row r="96" spans="1:3">
      <c r="A96" s="350" t="s">
        <v>2733</v>
      </c>
      <c r="B96" s="350" t="s">
        <v>2734</v>
      </c>
      <c r="C96" s="352" t="s">
        <v>3005</v>
      </c>
    </row>
    <row r="97" spans="1:3">
      <c r="A97" s="350" t="s">
        <v>2735</v>
      </c>
      <c r="B97" s="350" t="s">
        <v>2736</v>
      </c>
      <c r="C97" s="352" t="s">
        <v>3008</v>
      </c>
    </row>
    <row r="98" spans="1:3">
      <c r="A98" s="350" t="s">
        <v>2737</v>
      </c>
      <c r="B98" s="350" t="s">
        <v>2738</v>
      </c>
      <c r="C98" s="352" t="s">
        <v>3006</v>
      </c>
    </row>
    <row r="99" spans="1:3">
      <c r="A99" s="350" t="s">
        <v>2739</v>
      </c>
      <c r="B99" s="350" t="s">
        <v>2740</v>
      </c>
      <c r="C99" s="352" t="s">
        <v>2998</v>
      </c>
    </row>
    <row r="100" spans="1:3">
      <c r="A100" s="350" t="s">
        <v>2741</v>
      </c>
      <c r="B100" s="350" t="s">
        <v>2742</v>
      </c>
      <c r="C100" s="352" t="s">
        <v>3007</v>
      </c>
    </row>
    <row r="101" spans="1:3">
      <c r="A101" s="350" t="s">
        <v>2743</v>
      </c>
      <c r="B101" s="350" t="s">
        <v>2744</v>
      </c>
      <c r="C101" s="352" t="s">
        <v>3007</v>
      </c>
    </row>
    <row r="102" spans="1:3">
      <c r="A102" s="350" t="s">
        <v>2745</v>
      </c>
      <c r="B102" s="350" t="s">
        <v>2746</v>
      </c>
      <c r="C102" s="352" t="s">
        <v>3010</v>
      </c>
    </row>
    <row r="103" spans="1:3">
      <c r="A103" s="350" t="s">
        <v>2747</v>
      </c>
      <c r="B103" s="350" t="s">
        <v>2748</v>
      </c>
      <c r="C103" s="352" t="s">
        <v>3010</v>
      </c>
    </row>
    <row r="104" spans="1:3">
      <c r="A104" s="350" t="s">
        <v>2749</v>
      </c>
      <c r="B104" s="350" t="s">
        <v>2750</v>
      </c>
      <c r="C104" s="352" t="s">
        <v>3007</v>
      </c>
    </row>
    <row r="105" spans="1:3">
      <c r="A105" s="350" t="s">
        <v>2751</v>
      </c>
      <c r="B105" s="350" t="s">
        <v>2752</v>
      </c>
      <c r="C105" s="352" t="s">
        <v>3010</v>
      </c>
    </row>
    <row r="106" spans="1:3">
      <c r="A106" s="350" t="s">
        <v>3257</v>
      </c>
      <c r="B106" s="350" t="s">
        <v>3258</v>
      </c>
      <c r="C106" s="352" t="s">
        <v>3000</v>
      </c>
    </row>
    <row r="107" spans="1:3">
      <c r="A107" s="350" t="s">
        <v>3259</v>
      </c>
      <c r="B107" s="350" t="s">
        <v>3260</v>
      </c>
      <c r="C107" s="352" t="s">
        <v>3027</v>
      </c>
    </row>
    <row r="108" spans="1:3">
      <c r="A108" s="350" t="s">
        <v>3261</v>
      </c>
      <c r="B108" s="350" t="s">
        <v>3262</v>
      </c>
      <c r="C108" s="352" t="s">
        <v>3027</v>
      </c>
    </row>
    <row r="109" spans="1:3">
      <c r="A109" s="350" t="s">
        <v>3263</v>
      </c>
      <c r="B109" s="350" t="s">
        <v>3264</v>
      </c>
      <c r="C109" s="352" t="s">
        <v>3009</v>
      </c>
    </row>
    <row r="110" spans="1:3">
      <c r="A110" s="350" t="s">
        <v>3265</v>
      </c>
      <c r="B110" s="350" t="s">
        <v>3266</v>
      </c>
      <c r="C110" s="352" t="s">
        <v>3443</v>
      </c>
    </row>
    <row r="111" spans="1:3">
      <c r="A111" s="350" t="s">
        <v>3267</v>
      </c>
      <c r="B111" s="350" t="s">
        <v>3268</v>
      </c>
      <c r="C111" s="352" t="s">
        <v>3002</v>
      </c>
    </row>
    <row r="112" spans="1:3">
      <c r="A112" s="350" t="s">
        <v>3269</v>
      </c>
      <c r="B112" s="350" t="s">
        <v>3270</v>
      </c>
      <c r="C112" s="352" t="s">
        <v>2480</v>
      </c>
    </row>
    <row r="113" spans="1:3">
      <c r="A113" s="350" t="s">
        <v>3271</v>
      </c>
      <c r="B113" s="350" t="s">
        <v>3272</v>
      </c>
      <c r="C113" s="352" t="s">
        <v>2480</v>
      </c>
    </row>
    <row r="114" spans="1:3">
      <c r="A114" s="350" t="s">
        <v>3273</v>
      </c>
      <c r="B114" s="350" t="s">
        <v>3274</v>
      </c>
      <c r="C114" s="352" t="s">
        <v>3419</v>
      </c>
    </row>
    <row r="115" spans="1:3">
      <c r="A115" s="350" t="s">
        <v>3275</v>
      </c>
      <c r="B115" s="350" t="s">
        <v>3276</v>
      </c>
      <c r="C115" s="352" t="s">
        <v>3004</v>
      </c>
    </row>
    <row r="116" spans="1:3">
      <c r="A116" s="350" t="s">
        <v>3277</v>
      </c>
      <c r="B116" s="350" t="s">
        <v>3278</v>
      </c>
      <c r="C116" s="352" t="s">
        <v>2998</v>
      </c>
    </row>
    <row r="117" spans="1:3">
      <c r="A117" s="350" t="s">
        <v>3279</v>
      </c>
      <c r="B117" s="350" t="s">
        <v>3280</v>
      </c>
      <c r="C117" s="352" t="s">
        <v>2480</v>
      </c>
    </row>
    <row r="118" spans="1:3">
      <c r="A118" s="350" t="s">
        <v>3281</v>
      </c>
      <c r="B118" s="350" t="s">
        <v>3282</v>
      </c>
      <c r="C118" s="352" t="s">
        <v>2480</v>
      </c>
    </row>
    <row r="119" spans="1:3">
      <c r="A119" s="350" t="s">
        <v>3283</v>
      </c>
      <c r="B119" s="350" t="s">
        <v>3284</v>
      </c>
      <c r="C119" s="352" t="s">
        <v>3001</v>
      </c>
    </row>
    <row r="120" spans="1:3">
      <c r="A120" s="350" t="s">
        <v>3285</v>
      </c>
      <c r="B120" s="350" t="s">
        <v>3286</v>
      </c>
      <c r="C120" s="352" t="s">
        <v>3003</v>
      </c>
    </row>
    <row r="121" spans="1:3">
      <c r="A121" s="350" t="s">
        <v>3287</v>
      </c>
      <c r="B121" s="350" t="s">
        <v>3288</v>
      </c>
      <c r="C121" s="352" t="s">
        <v>3007</v>
      </c>
    </row>
    <row r="122" spans="1:3">
      <c r="A122" s="350" t="s">
        <v>3289</v>
      </c>
      <c r="B122" s="350" t="s">
        <v>3290</v>
      </c>
      <c r="C122" s="352" t="s">
        <v>2999</v>
      </c>
    </row>
    <row r="123" spans="1:3">
      <c r="A123" s="350" t="s">
        <v>3291</v>
      </c>
      <c r="B123" s="350" t="s">
        <v>3292</v>
      </c>
      <c r="C123" s="352" t="s">
        <v>2480</v>
      </c>
    </row>
    <row r="124" spans="1:3">
      <c r="A124" s="350" t="s">
        <v>3293</v>
      </c>
      <c r="B124" s="350" t="s">
        <v>3294</v>
      </c>
      <c r="C124" s="352" t="s">
        <v>2480</v>
      </c>
    </row>
    <row r="125" spans="1:3">
      <c r="A125" s="350" t="s">
        <v>3295</v>
      </c>
      <c r="B125" s="350" t="s">
        <v>3296</v>
      </c>
      <c r="C125" s="352" t="s">
        <v>3028</v>
      </c>
    </row>
    <row r="126" spans="1:3">
      <c r="A126" s="350" t="s">
        <v>3297</v>
      </c>
      <c r="B126" s="350" t="s">
        <v>3298</v>
      </c>
      <c r="C126" s="352" t="s">
        <v>3027</v>
      </c>
    </row>
    <row r="127" spans="1:3">
      <c r="A127" s="350" t="s">
        <v>3299</v>
      </c>
      <c r="B127" s="350" t="s">
        <v>3300</v>
      </c>
      <c r="C127" s="352" t="s">
        <v>3010</v>
      </c>
    </row>
    <row r="128" spans="1:3">
      <c r="A128" s="350" t="s">
        <v>3301</v>
      </c>
      <c r="B128" s="350" t="s">
        <v>3302</v>
      </c>
      <c r="C128" s="352" t="s">
        <v>3006</v>
      </c>
    </row>
    <row r="129" spans="1:3">
      <c r="A129" s="350" t="s">
        <v>3303</v>
      </c>
      <c r="B129" s="350" t="s">
        <v>3304</v>
      </c>
      <c r="C129" s="352" t="s">
        <v>3002</v>
      </c>
    </row>
    <row r="130" spans="1:3">
      <c r="A130" s="350" t="s">
        <v>3305</v>
      </c>
      <c r="B130" s="350" t="s">
        <v>3306</v>
      </c>
      <c r="C130" s="352" t="s">
        <v>2998</v>
      </c>
    </row>
    <row r="131" spans="1:3">
      <c r="A131" s="350" t="s">
        <v>3307</v>
      </c>
      <c r="B131" s="350" t="s">
        <v>3308</v>
      </c>
      <c r="C131" s="352" t="s">
        <v>2998</v>
      </c>
    </row>
    <row r="132" spans="1:3">
      <c r="A132" s="350" t="s">
        <v>3309</v>
      </c>
      <c r="B132" s="350" t="s">
        <v>3310</v>
      </c>
      <c r="C132" s="352" t="s">
        <v>3010</v>
      </c>
    </row>
    <row r="133" spans="1:3">
      <c r="A133" s="350" t="s">
        <v>3311</v>
      </c>
      <c r="B133" s="350" t="s">
        <v>3312</v>
      </c>
      <c r="C133" s="352" t="s">
        <v>3007</v>
      </c>
    </row>
    <row r="134" spans="1:3">
      <c r="A134" s="350" t="s">
        <v>3313</v>
      </c>
      <c r="B134" s="350" t="s">
        <v>3314</v>
      </c>
      <c r="C134" s="352" t="s">
        <v>3002</v>
      </c>
    </row>
    <row r="135" spans="1:3">
      <c r="A135" s="350" t="s">
        <v>3315</v>
      </c>
      <c r="B135" s="350" t="s">
        <v>3316</v>
      </c>
      <c r="C135" s="352" t="s">
        <v>3007</v>
      </c>
    </row>
    <row r="136" spans="1:3">
      <c r="A136" s="350" t="s">
        <v>3317</v>
      </c>
      <c r="B136" s="350" t="s">
        <v>3318</v>
      </c>
      <c r="C136" s="352" t="s">
        <v>3010</v>
      </c>
    </row>
    <row r="137" spans="1:3">
      <c r="A137" s="350" t="s">
        <v>3319</v>
      </c>
      <c r="B137" s="350" t="s">
        <v>3320</v>
      </c>
      <c r="C137" s="352" t="s">
        <v>2999</v>
      </c>
    </row>
    <row r="138" spans="1:3">
      <c r="A138" s="350" t="s">
        <v>3321</v>
      </c>
      <c r="B138" s="350" t="s">
        <v>3322</v>
      </c>
      <c r="C138" s="352" t="s">
        <v>2480</v>
      </c>
    </row>
    <row r="139" spans="1:3">
      <c r="A139" s="350" t="s">
        <v>3323</v>
      </c>
      <c r="B139" s="350" t="s">
        <v>3324</v>
      </c>
      <c r="C139" s="352" t="s">
        <v>2480</v>
      </c>
    </row>
    <row r="140" spans="1:3">
      <c r="A140" s="350" t="s">
        <v>3325</v>
      </c>
      <c r="B140" s="350" t="s">
        <v>3326</v>
      </c>
      <c r="C140" s="352" t="s">
        <v>3005</v>
      </c>
    </row>
    <row r="141" spans="1:3">
      <c r="A141" s="350" t="s">
        <v>3327</v>
      </c>
      <c r="B141" s="350" t="s">
        <v>3328</v>
      </c>
      <c r="C141" s="352" t="s">
        <v>3007</v>
      </c>
    </row>
    <row r="142" spans="1:3">
      <c r="A142" s="350" t="s">
        <v>3329</v>
      </c>
      <c r="B142" s="350" t="s">
        <v>3330</v>
      </c>
      <c r="C142" s="352" t="s">
        <v>3004</v>
      </c>
    </row>
    <row r="143" spans="1:3">
      <c r="A143" s="350" t="s">
        <v>3331</v>
      </c>
      <c r="B143" s="350" t="s">
        <v>3332</v>
      </c>
      <c r="C143" s="352" t="s">
        <v>2480</v>
      </c>
    </row>
    <row r="144" spans="1:3">
      <c r="A144" s="350" t="s">
        <v>3333</v>
      </c>
      <c r="B144" s="350" t="s">
        <v>3334</v>
      </c>
      <c r="C144" s="352" t="s">
        <v>2480</v>
      </c>
    </row>
    <row r="145" spans="1:3">
      <c r="A145" s="350" t="s">
        <v>3335</v>
      </c>
      <c r="B145" s="350" t="s">
        <v>3336</v>
      </c>
      <c r="C145" s="352" t="s">
        <v>3005</v>
      </c>
    </row>
    <row r="146" spans="1:3">
      <c r="A146" s="350" t="s">
        <v>3337</v>
      </c>
      <c r="B146" s="350" t="s">
        <v>3338</v>
      </c>
      <c r="C146" s="352" t="s">
        <v>2999</v>
      </c>
    </row>
    <row r="147" spans="1:3">
      <c r="A147" s="350" t="s">
        <v>3339</v>
      </c>
      <c r="B147" s="350" t="s">
        <v>3340</v>
      </c>
      <c r="C147" s="352" t="s">
        <v>3443</v>
      </c>
    </row>
    <row r="148" spans="1:3">
      <c r="A148" s="350" t="s">
        <v>3341</v>
      </c>
      <c r="B148" s="350" t="s">
        <v>3342</v>
      </c>
      <c r="C148" s="352" t="s">
        <v>2480</v>
      </c>
    </row>
    <row r="149" spans="1:3">
      <c r="A149" s="350" t="s">
        <v>3343</v>
      </c>
      <c r="B149" s="350" t="s">
        <v>3344</v>
      </c>
      <c r="C149" s="352" t="s">
        <v>2480</v>
      </c>
    </row>
    <row r="150" spans="1:3">
      <c r="A150" s="350" t="s">
        <v>3345</v>
      </c>
      <c r="B150" s="350" t="s">
        <v>3346</v>
      </c>
      <c r="C150" s="352" t="s">
        <v>3047</v>
      </c>
    </row>
    <row r="151" spans="1:3">
      <c r="A151" s="350" t="s">
        <v>3347</v>
      </c>
      <c r="B151" s="350" t="s">
        <v>3348</v>
      </c>
      <c r="C151" s="352" t="s">
        <v>3004</v>
      </c>
    </row>
    <row r="152" spans="1:3">
      <c r="A152" s="350" t="s">
        <v>3349</v>
      </c>
      <c r="B152" s="350" t="s">
        <v>3350</v>
      </c>
      <c r="C152" s="352" t="s">
        <v>3005</v>
      </c>
    </row>
    <row r="153" spans="1:3">
      <c r="A153" s="350" t="s">
        <v>3351</v>
      </c>
      <c r="B153" s="350" t="s">
        <v>3352</v>
      </c>
      <c r="C153" s="352" t="s">
        <v>3028</v>
      </c>
    </row>
    <row r="154" spans="1:3">
      <c r="A154" s="350" t="s">
        <v>3353</v>
      </c>
      <c r="B154" s="350" t="s">
        <v>3354</v>
      </c>
      <c r="C154" s="352" t="s">
        <v>3003</v>
      </c>
    </row>
    <row r="155" spans="1:3">
      <c r="A155" s="350" t="s">
        <v>3355</v>
      </c>
      <c r="B155" s="350" t="s">
        <v>3356</v>
      </c>
      <c r="C155" s="352" t="s">
        <v>3002</v>
      </c>
    </row>
    <row r="156" spans="1:3">
      <c r="A156" s="350" t="s">
        <v>3357</v>
      </c>
      <c r="B156" s="350" t="s">
        <v>3358</v>
      </c>
      <c r="C156" s="352" t="s">
        <v>3003</v>
      </c>
    </row>
    <row r="157" spans="1:3">
      <c r="A157" s="350" t="s">
        <v>3011</v>
      </c>
      <c r="B157" s="350" t="s">
        <v>3012</v>
      </c>
      <c r="C157" s="352" t="s">
        <v>3008</v>
      </c>
    </row>
    <row r="158" spans="1:3">
      <c r="A158" s="350" t="s">
        <v>3359</v>
      </c>
      <c r="B158" s="350" t="s">
        <v>3360</v>
      </c>
      <c r="C158" s="352" t="s">
        <v>3003</v>
      </c>
    </row>
    <row r="159" spans="1:3">
      <c r="A159" s="350" t="s">
        <v>3361</v>
      </c>
      <c r="B159" s="350" t="s">
        <v>3362</v>
      </c>
      <c r="C159" s="352" t="s">
        <v>3027</v>
      </c>
    </row>
    <row r="160" spans="1:3">
      <c r="A160" s="350" t="s">
        <v>3363</v>
      </c>
      <c r="B160" s="350" t="s">
        <v>3364</v>
      </c>
      <c r="C160" s="352" t="s">
        <v>3007</v>
      </c>
    </row>
    <row r="161" spans="1:3">
      <c r="A161" s="350" t="s">
        <v>3365</v>
      </c>
      <c r="B161" s="350" t="s">
        <v>3366</v>
      </c>
      <c r="C161" s="352" t="s">
        <v>3010</v>
      </c>
    </row>
    <row r="162" spans="1:3">
      <c r="A162" s="350" t="s">
        <v>3013</v>
      </c>
      <c r="B162" s="350" t="s">
        <v>3014</v>
      </c>
      <c r="C162" s="352" t="s">
        <v>3008</v>
      </c>
    </row>
    <row r="163" spans="1:3">
      <c r="A163" s="350" t="s">
        <v>3367</v>
      </c>
      <c r="B163" s="350" t="s">
        <v>3368</v>
      </c>
      <c r="C163" s="352" t="s">
        <v>2480</v>
      </c>
    </row>
    <row r="164" spans="1:3">
      <c r="A164" s="350" t="s">
        <v>3369</v>
      </c>
      <c r="B164" s="350" t="s">
        <v>3370</v>
      </c>
      <c r="C164" s="352" t="s">
        <v>2480</v>
      </c>
    </row>
    <row r="165" spans="1:3">
      <c r="A165" s="350" t="s">
        <v>3015</v>
      </c>
      <c r="B165" s="350" t="s">
        <v>3016</v>
      </c>
      <c r="C165" s="352" t="s">
        <v>2480</v>
      </c>
    </row>
    <row r="166" spans="1:3">
      <c r="A166" s="350" t="s">
        <v>3371</v>
      </c>
      <c r="B166" s="350" t="s">
        <v>3372</v>
      </c>
      <c r="C166" s="352" t="s">
        <v>2480</v>
      </c>
    </row>
    <row r="167" spans="1:3">
      <c r="A167" s="350" t="s">
        <v>3373</v>
      </c>
      <c r="B167" s="350" t="s">
        <v>3374</v>
      </c>
      <c r="C167" s="352" t="s">
        <v>3008</v>
      </c>
    </row>
    <row r="168" spans="1:3">
      <c r="A168" s="350" t="s">
        <v>3017</v>
      </c>
      <c r="B168" s="350" t="s">
        <v>3018</v>
      </c>
      <c r="C168" s="352" t="s">
        <v>2480</v>
      </c>
    </row>
    <row r="169" spans="1:3">
      <c r="A169" s="350" t="s">
        <v>3019</v>
      </c>
      <c r="B169" s="350" t="s">
        <v>3020</v>
      </c>
      <c r="C169" s="352" t="s">
        <v>2480</v>
      </c>
    </row>
    <row r="170" spans="1:3">
      <c r="A170" s="350" t="s">
        <v>3375</v>
      </c>
      <c r="B170" s="350" t="s">
        <v>3376</v>
      </c>
      <c r="C170" s="352" t="s">
        <v>2480</v>
      </c>
    </row>
    <row r="171" spans="1:3">
      <c r="A171" s="350" t="s">
        <v>3021</v>
      </c>
      <c r="B171" s="350" t="s">
        <v>3022</v>
      </c>
      <c r="C171" s="352" t="s">
        <v>3419</v>
      </c>
    </row>
    <row r="172" spans="1:3">
      <c r="A172" s="350" t="s">
        <v>3023</v>
      </c>
      <c r="B172" s="350" t="s">
        <v>3024</v>
      </c>
      <c r="C172" s="352" t="s">
        <v>2998</v>
      </c>
    </row>
    <row r="173" spans="1:3">
      <c r="A173" s="350" t="s">
        <v>3377</v>
      </c>
      <c r="B173" s="350" t="s">
        <v>3378</v>
      </c>
      <c r="C173" s="352" t="s">
        <v>3010</v>
      </c>
    </row>
    <row r="174" spans="1:3">
      <c r="A174" s="350" t="s">
        <v>3379</v>
      </c>
      <c r="B174" s="350" t="s">
        <v>3380</v>
      </c>
      <c r="C174" s="352" t="s">
        <v>3007</v>
      </c>
    </row>
    <row r="175" spans="1:3">
      <c r="A175" s="350" t="s">
        <v>3381</v>
      </c>
      <c r="B175" s="350" t="s">
        <v>3382</v>
      </c>
      <c r="C175" s="352" t="s">
        <v>2480</v>
      </c>
    </row>
    <row r="176" spans="1:3">
      <c r="A176" s="350" t="s">
        <v>3383</v>
      </c>
      <c r="B176" s="350" t="s">
        <v>3384</v>
      </c>
      <c r="C176" s="352" t="s">
        <v>2480</v>
      </c>
    </row>
    <row r="177" spans="1:3">
      <c r="A177" s="350" t="s">
        <v>3385</v>
      </c>
      <c r="B177" s="350" t="s">
        <v>3386</v>
      </c>
      <c r="C177" s="352" t="s">
        <v>2480</v>
      </c>
    </row>
    <row r="178" spans="1:3">
      <c r="A178" s="350" t="s">
        <v>3387</v>
      </c>
      <c r="B178" s="350" t="s">
        <v>3388</v>
      </c>
      <c r="C178" s="352" t="s">
        <v>3008</v>
      </c>
    </row>
    <row r="179" spans="1:3">
      <c r="A179" s="350" t="s">
        <v>3389</v>
      </c>
      <c r="B179" s="350" t="s">
        <v>3390</v>
      </c>
      <c r="C179" s="352" t="s">
        <v>3005</v>
      </c>
    </row>
    <row r="180" spans="1:3">
      <c r="A180" s="350" t="s">
        <v>3025</v>
      </c>
      <c r="B180" s="350" t="s">
        <v>3026</v>
      </c>
      <c r="C180" s="352" t="s">
        <v>2480</v>
      </c>
    </row>
    <row r="181" spans="1:3">
      <c r="A181" s="350" t="s">
        <v>2753</v>
      </c>
      <c r="B181" s="350" t="s">
        <v>2754</v>
      </c>
      <c r="C181" s="352" t="s">
        <v>2480</v>
      </c>
    </row>
    <row r="182" spans="1:3">
      <c r="A182" s="350" t="s">
        <v>2755</v>
      </c>
      <c r="B182" s="350" t="s">
        <v>2756</v>
      </c>
      <c r="C182" s="352" t="s">
        <v>2480</v>
      </c>
    </row>
    <row r="183" spans="1:3">
      <c r="A183" s="350" t="s">
        <v>2757</v>
      </c>
      <c r="B183" s="350" t="s">
        <v>2758</v>
      </c>
      <c r="C183" s="352" t="s">
        <v>3027</v>
      </c>
    </row>
    <row r="184" spans="1:3">
      <c r="A184" s="350" t="s">
        <v>2759</v>
      </c>
      <c r="B184" s="350" t="s">
        <v>2760</v>
      </c>
      <c r="C184" s="352" t="s">
        <v>3002</v>
      </c>
    </row>
    <row r="185" spans="1:3">
      <c r="A185" s="350" t="s">
        <v>2761</v>
      </c>
      <c r="B185" s="350" t="s">
        <v>2762</v>
      </c>
      <c r="C185" s="352" t="s">
        <v>3007</v>
      </c>
    </row>
    <row r="186" spans="1:3">
      <c r="A186" s="350" t="s">
        <v>3391</v>
      </c>
      <c r="B186" s="350" t="s">
        <v>3392</v>
      </c>
      <c r="C186" s="352" t="s">
        <v>2999</v>
      </c>
    </row>
    <row r="187" spans="1:3">
      <c r="A187" s="350" t="s">
        <v>2763</v>
      </c>
      <c r="B187" s="350" t="s">
        <v>2764</v>
      </c>
      <c r="C187" s="352" t="s">
        <v>3007</v>
      </c>
    </row>
    <row r="188" spans="1:3">
      <c r="A188" s="350" t="s">
        <v>2765</v>
      </c>
      <c r="B188" s="350" t="s">
        <v>2766</v>
      </c>
      <c r="C188" s="352" t="s">
        <v>3007</v>
      </c>
    </row>
    <row r="189" spans="1:3">
      <c r="A189" s="350" t="s">
        <v>2767</v>
      </c>
      <c r="B189" s="350" t="s">
        <v>2768</v>
      </c>
      <c r="C189" s="352" t="s">
        <v>3007</v>
      </c>
    </row>
    <row r="190" spans="1:3">
      <c r="A190" s="350" t="s">
        <v>2769</v>
      </c>
      <c r="B190" s="350" t="s">
        <v>2770</v>
      </c>
      <c r="C190" s="352" t="s">
        <v>3007</v>
      </c>
    </row>
    <row r="191" spans="1:3">
      <c r="A191" s="350" t="s">
        <v>2771</v>
      </c>
      <c r="B191" s="350" t="s">
        <v>2772</v>
      </c>
      <c r="C191" s="352" t="s">
        <v>3006</v>
      </c>
    </row>
    <row r="192" spans="1:3">
      <c r="A192" s="350" t="s">
        <v>2773</v>
      </c>
      <c r="B192" s="350" t="s">
        <v>2774</v>
      </c>
      <c r="C192" s="352" t="s">
        <v>2999</v>
      </c>
    </row>
    <row r="193" spans="1:3">
      <c r="A193" s="350" t="s">
        <v>1873</v>
      </c>
      <c r="B193" s="350" t="s">
        <v>1874</v>
      </c>
      <c r="C193" s="352" t="s">
        <v>2999</v>
      </c>
    </row>
    <row r="194" spans="1:3">
      <c r="A194" s="350" t="s">
        <v>2485</v>
      </c>
      <c r="B194" s="350" t="s">
        <v>2486</v>
      </c>
      <c r="C194" s="352" t="s">
        <v>2999</v>
      </c>
    </row>
    <row r="195" spans="1:3">
      <c r="A195" s="350" t="s">
        <v>2487</v>
      </c>
      <c r="B195" s="350" t="s">
        <v>2488</v>
      </c>
      <c r="C195" s="352" t="s">
        <v>3007</v>
      </c>
    </row>
    <row r="196" spans="1:3">
      <c r="A196" s="350" t="s">
        <v>2489</v>
      </c>
      <c r="B196" s="350" t="s">
        <v>2490</v>
      </c>
      <c r="C196" s="352" t="s">
        <v>2480</v>
      </c>
    </row>
    <row r="197" spans="1:3">
      <c r="A197" s="350" t="s">
        <v>1430</v>
      </c>
      <c r="B197" s="350" t="s">
        <v>1431</v>
      </c>
      <c r="C197" s="352" t="s">
        <v>2480</v>
      </c>
    </row>
    <row r="198" spans="1:3">
      <c r="A198" s="350" t="s">
        <v>1996</v>
      </c>
      <c r="B198" s="350" t="s">
        <v>1997</v>
      </c>
      <c r="C198" s="352" t="s">
        <v>2999</v>
      </c>
    </row>
    <row r="199" spans="1:3">
      <c r="A199" s="350" t="s">
        <v>1432</v>
      </c>
      <c r="B199" s="350" t="s">
        <v>1433</v>
      </c>
      <c r="C199" s="352" t="s">
        <v>3006</v>
      </c>
    </row>
    <row r="200" spans="1:3">
      <c r="A200" s="350" t="s">
        <v>1434</v>
      </c>
      <c r="B200" s="350" t="s">
        <v>1435</v>
      </c>
      <c r="C200" s="352" t="s">
        <v>2999</v>
      </c>
    </row>
    <row r="201" spans="1:3">
      <c r="A201" s="350" t="s">
        <v>1436</v>
      </c>
      <c r="B201" s="350" t="s">
        <v>1437</v>
      </c>
      <c r="C201" s="352" t="s">
        <v>2998</v>
      </c>
    </row>
    <row r="202" spans="1:3">
      <c r="A202" s="350" t="s">
        <v>816</v>
      </c>
      <c r="B202" s="350" t="s">
        <v>1438</v>
      </c>
      <c r="C202" s="352" t="s">
        <v>2480</v>
      </c>
    </row>
    <row r="203" spans="1:3">
      <c r="A203" s="350" t="s">
        <v>817</v>
      </c>
      <c r="B203" s="350" t="s">
        <v>1439</v>
      </c>
      <c r="C203" s="352" t="s">
        <v>2480</v>
      </c>
    </row>
    <row r="204" spans="1:3">
      <c r="A204" s="350" t="s">
        <v>818</v>
      </c>
      <c r="B204" s="350" t="s">
        <v>1440</v>
      </c>
      <c r="C204" s="352" t="s">
        <v>2480</v>
      </c>
    </row>
    <row r="205" spans="1:3">
      <c r="A205" s="350" t="s">
        <v>819</v>
      </c>
      <c r="B205" s="350" t="s">
        <v>1441</v>
      </c>
      <c r="C205" s="352" t="s">
        <v>2480</v>
      </c>
    </row>
    <row r="206" spans="1:3">
      <c r="A206" s="350" t="s">
        <v>1000</v>
      </c>
      <c r="B206" s="350" t="s">
        <v>2169</v>
      </c>
      <c r="C206" s="352" t="s">
        <v>2480</v>
      </c>
    </row>
    <row r="207" spans="1:3">
      <c r="A207" s="350" t="s">
        <v>1001</v>
      </c>
      <c r="B207" s="350" t="s">
        <v>1442</v>
      </c>
      <c r="C207" s="352" t="s">
        <v>2480</v>
      </c>
    </row>
    <row r="208" spans="1:3">
      <c r="A208" s="350" t="s">
        <v>1002</v>
      </c>
      <c r="B208" s="350" t="s">
        <v>1443</v>
      </c>
      <c r="C208" s="352" t="s">
        <v>2480</v>
      </c>
    </row>
    <row r="209" spans="1:3">
      <c r="A209" s="350" t="s">
        <v>1003</v>
      </c>
      <c r="B209" s="350" t="s">
        <v>1444</v>
      </c>
      <c r="C209" s="352" t="s">
        <v>2480</v>
      </c>
    </row>
    <row r="210" spans="1:3">
      <c r="A210" s="350" t="s">
        <v>1004</v>
      </c>
      <c r="B210" s="350" t="s">
        <v>1445</v>
      </c>
      <c r="C210" s="352" t="s">
        <v>2480</v>
      </c>
    </row>
    <row r="211" spans="1:3">
      <c r="A211" s="350" t="s">
        <v>1026</v>
      </c>
      <c r="B211" s="350" t="s">
        <v>1446</v>
      </c>
      <c r="C211" s="352" t="s">
        <v>2480</v>
      </c>
    </row>
    <row r="212" spans="1:3">
      <c r="A212" s="350" t="s">
        <v>1007</v>
      </c>
      <c r="B212" s="350" t="s">
        <v>1008</v>
      </c>
      <c r="C212" s="352" t="s">
        <v>2999</v>
      </c>
    </row>
    <row r="213" spans="1:3">
      <c r="A213" s="350" t="s">
        <v>1009</v>
      </c>
      <c r="B213" s="350" t="s">
        <v>1010</v>
      </c>
      <c r="C213" s="352" t="s">
        <v>2480</v>
      </c>
    </row>
    <row r="214" spans="1:3">
      <c r="A214" s="350" t="s">
        <v>1011</v>
      </c>
      <c r="B214" s="350" t="s">
        <v>1012</v>
      </c>
      <c r="C214" s="352" t="s">
        <v>2480</v>
      </c>
    </row>
    <row r="215" spans="1:3">
      <c r="A215" s="350" t="s">
        <v>1013</v>
      </c>
      <c r="B215" s="350" t="s">
        <v>1014</v>
      </c>
      <c r="C215" s="352" t="s">
        <v>2480</v>
      </c>
    </row>
    <row r="216" spans="1:3">
      <c r="A216" s="350" t="s">
        <v>1015</v>
      </c>
      <c r="B216" s="350" t="s">
        <v>1016</v>
      </c>
      <c r="C216" s="352" t="s">
        <v>3006</v>
      </c>
    </row>
    <row r="217" spans="1:3">
      <c r="A217" s="350" t="s">
        <v>1447</v>
      </c>
      <c r="B217" s="350" t="s">
        <v>1448</v>
      </c>
      <c r="C217" s="352" t="s">
        <v>3006</v>
      </c>
    </row>
    <row r="218" spans="1:3">
      <c r="A218" s="350" t="s">
        <v>1449</v>
      </c>
      <c r="B218" s="350" t="s">
        <v>1450</v>
      </c>
      <c r="C218" s="352" t="s">
        <v>3443</v>
      </c>
    </row>
    <row r="219" spans="1:3">
      <c r="A219" s="350" t="s">
        <v>1451</v>
      </c>
      <c r="B219" s="350" t="s">
        <v>1452</v>
      </c>
      <c r="C219" s="352" t="s">
        <v>2480</v>
      </c>
    </row>
    <row r="220" spans="1:3">
      <c r="A220" s="350" t="s">
        <v>1453</v>
      </c>
      <c r="B220" s="350" t="s">
        <v>1454</v>
      </c>
      <c r="C220" s="352" t="s">
        <v>3010</v>
      </c>
    </row>
    <row r="221" spans="1:3">
      <c r="A221" s="350" t="s">
        <v>1455</v>
      </c>
      <c r="B221" s="350" t="s">
        <v>1456</v>
      </c>
      <c r="C221" s="352" t="s">
        <v>3006</v>
      </c>
    </row>
    <row r="222" spans="1:3">
      <c r="A222" s="350" t="s">
        <v>1457</v>
      </c>
      <c r="B222" s="350" t="s">
        <v>1458</v>
      </c>
      <c r="C222" s="352" t="s">
        <v>3008</v>
      </c>
    </row>
    <row r="223" spans="1:3">
      <c r="A223" s="350" t="s">
        <v>1459</v>
      </c>
      <c r="B223" s="350" t="s">
        <v>1460</v>
      </c>
      <c r="C223" s="352" t="s">
        <v>2480</v>
      </c>
    </row>
    <row r="224" spans="1:3">
      <c r="A224" s="350" t="s">
        <v>1461</v>
      </c>
      <c r="B224" s="350" t="s">
        <v>1462</v>
      </c>
      <c r="C224" s="352" t="s">
        <v>2480</v>
      </c>
    </row>
    <row r="225" spans="1:3">
      <c r="A225" s="350" t="s">
        <v>1463</v>
      </c>
      <c r="B225" s="350" t="s">
        <v>1464</v>
      </c>
      <c r="C225" s="352" t="s">
        <v>2480</v>
      </c>
    </row>
    <row r="226" spans="1:3">
      <c r="A226" s="350" t="s">
        <v>1465</v>
      </c>
      <c r="B226" s="350" t="s">
        <v>1466</v>
      </c>
      <c r="C226" s="352" t="s">
        <v>3004</v>
      </c>
    </row>
    <row r="227" spans="1:3">
      <c r="A227" s="350" t="s">
        <v>1467</v>
      </c>
      <c r="B227" s="350" t="s">
        <v>1468</v>
      </c>
      <c r="C227" s="352" t="s">
        <v>3028</v>
      </c>
    </row>
    <row r="228" spans="1:3">
      <c r="A228" s="350" t="s">
        <v>1469</v>
      </c>
      <c r="B228" s="350" t="s">
        <v>1470</v>
      </c>
      <c r="C228" s="352" t="s">
        <v>2999</v>
      </c>
    </row>
    <row r="229" spans="1:3">
      <c r="A229" s="350" t="s">
        <v>1471</v>
      </c>
      <c r="B229" s="350" t="s">
        <v>1472</v>
      </c>
      <c r="C229" s="352" t="s">
        <v>3003</v>
      </c>
    </row>
    <row r="230" spans="1:3">
      <c r="A230" s="350" t="s">
        <v>3029</v>
      </c>
      <c r="B230" s="350" t="s">
        <v>2775</v>
      </c>
      <c r="C230" s="352" t="s">
        <v>3007</v>
      </c>
    </row>
    <row r="231" spans="1:3">
      <c r="A231" s="350" t="s">
        <v>3030</v>
      </c>
      <c r="B231" s="350" t="s">
        <v>2776</v>
      </c>
      <c r="C231" s="352" t="s">
        <v>2999</v>
      </c>
    </row>
    <row r="232" spans="1:3">
      <c r="A232" s="350" t="s">
        <v>3031</v>
      </c>
      <c r="B232" s="350" t="s">
        <v>2777</v>
      </c>
      <c r="C232" s="352" t="s">
        <v>2999</v>
      </c>
    </row>
    <row r="233" spans="1:3">
      <c r="A233" s="350" t="s">
        <v>3032</v>
      </c>
      <c r="B233" s="350" t="s">
        <v>2778</v>
      </c>
      <c r="C233" s="352" t="s">
        <v>3010</v>
      </c>
    </row>
    <row r="234" spans="1:3">
      <c r="A234" s="350" t="s">
        <v>3033</v>
      </c>
      <c r="B234" s="350" t="s">
        <v>2779</v>
      </c>
      <c r="C234" s="352" t="s">
        <v>2998</v>
      </c>
    </row>
    <row r="235" spans="1:3">
      <c r="A235" s="350" t="s">
        <v>3034</v>
      </c>
      <c r="B235" s="350" t="s">
        <v>2780</v>
      </c>
      <c r="C235" s="352" t="s">
        <v>3006</v>
      </c>
    </row>
    <row r="236" spans="1:3">
      <c r="A236" s="350" t="s">
        <v>3035</v>
      </c>
      <c r="B236" s="350" t="s">
        <v>2781</v>
      </c>
      <c r="C236" s="352" t="s">
        <v>3006</v>
      </c>
    </row>
    <row r="237" spans="1:3">
      <c r="A237" s="350" t="s">
        <v>3036</v>
      </c>
      <c r="B237" s="350" t="s">
        <v>2782</v>
      </c>
      <c r="C237" s="352" t="s">
        <v>3006</v>
      </c>
    </row>
    <row r="238" spans="1:3">
      <c r="A238" s="350" t="s">
        <v>3037</v>
      </c>
      <c r="B238" s="350" t="s">
        <v>2783</v>
      </c>
      <c r="C238" s="352" t="s">
        <v>3443</v>
      </c>
    </row>
    <row r="239" spans="1:3">
      <c r="A239" s="350" t="s">
        <v>3038</v>
      </c>
      <c r="B239" s="350" t="s">
        <v>2784</v>
      </c>
      <c r="C239" s="352" t="s">
        <v>3002</v>
      </c>
    </row>
    <row r="240" spans="1:3">
      <c r="A240" s="350" t="s">
        <v>3039</v>
      </c>
      <c r="B240" s="350" t="s">
        <v>2785</v>
      </c>
      <c r="C240" s="352" t="s">
        <v>3007</v>
      </c>
    </row>
    <row r="241" spans="1:3">
      <c r="A241" s="350" t="s">
        <v>3040</v>
      </c>
      <c r="B241" s="350" t="s">
        <v>2786</v>
      </c>
      <c r="C241" s="352" t="s">
        <v>3002</v>
      </c>
    </row>
    <row r="242" spans="1:3">
      <c r="A242" s="350" t="s">
        <v>3041</v>
      </c>
      <c r="B242" s="350" t="s">
        <v>2787</v>
      </c>
      <c r="C242" s="352" t="s">
        <v>3010</v>
      </c>
    </row>
    <row r="243" spans="1:3">
      <c r="A243" s="350" t="s">
        <v>3042</v>
      </c>
      <c r="B243" s="350" t="s">
        <v>2788</v>
      </c>
      <c r="C243" s="352" t="s">
        <v>2998</v>
      </c>
    </row>
    <row r="244" spans="1:3">
      <c r="A244" s="350" t="s">
        <v>3043</v>
      </c>
      <c r="B244" s="350" t="s">
        <v>2789</v>
      </c>
      <c r="C244" s="352" t="s">
        <v>3002</v>
      </c>
    </row>
    <row r="245" spans="1:3">
      <c r="A245" s="350" t="s">
        <v>3044</v>
      </c>
      <c r="B245" s="350" t="s">
        <v>2790</v>
      </c>
      <c r="C245" s="352" t="s">
        <v>3006</v>
      </c>
    </row>
    <row r="246" spans="1:3">
      <c r="A246" s="350" t="s">
        <v>3045</v>
      </c>
      <c r="B246" s="350" t="s">
        <v>2791</v>
      </c>
      <c r="C246" s="352" t="s">
        <v>2998</v>
      </c>
    </row>
    <row r="247" spans="1:3">
      <c r="A247" s="350" t="s">
        <v>3046</v>
      </c>
      <c r="B247" s="350" t="s">
        <v>2792</v>
      </c>
      <c r="C247" s="352" t="s">
        <v>3002</v>
      </c>
    </row>
    <row r="248" spans="1:3">
      <c r="A248" s="350" t="s">
        <v>1311</v>
      </c>
      <c r="B248" s="350" t="s">
        <v>1312</v>
      </c>
      <c r="C248" s="352" t="s">
        <v>2480</v>
      </c>
    </row>
    <row r="249" spans="1:3">
      <c r="A249" s="350" t="s">
        <v>1314</v>
      </c>
      <c r="B249" s="350" t="s">
        <v>1315</v>
      </c>
      <c r="C249" s="352" t="s">
        <v>2480</v>
      </c>
    </row>
    <row r="250" spans="1:3">
      <c r="A250" s="350" t="s">
        <v>1473</v>
      </c>
      <c r="B250" s="350" t="s">
        <v>1474</v>
      </c>
      <c r="C250" s="352" t="s">
        <v>2480</v>
      </c>
    </row>
    <row r="251" spans="1:3">
      <c r="A251" s="350" t="s">
        <v>1475</v>
      </c>
      <c r="B251" s="350" t="s">
        <v>1476</v>
      </c>
      <c r="C251" s="352" t="s">
        <v>2480</v>
      </c>
    </row>
    <row r="252" spans="1:3">
      <c r="A252" s="350" t="s">
        <v>2491</v>
      </c>
      <c r="B252" s="350" t="s">
        <v>2492</v>
      </c>
      <c r="C252" s="352" t="s">
        <v>3007</v>
      </c>
    </row>
    <row r="253" spans="1:3">
      <c r="A253" s="350" t="s">
        <v>2493</v>
      </c>
      <c r="B253" s="350" t="s">
        <v>2494</v>
      </c>
      <c r="C253" s="352" t="s">
        <v>3007</v>
      </c>
    </row>
    <row r="254" spans="1:3">
      <c r="A254" s="350" t="s">
        <v>2495</v>
      </c>
      <c r="B254" s="350" t="s">
        <v>2496</v>
      </c>
      <c r="C254" s="352" t="s">
        <v>2999</v>
      </c>
    </row>
    <row r="255" spans="1:3">
      <c r="A255" s="350" t="s">
        <v>2497</v>
      </c>
      <c r="B255" s="350" t="s">
        <v>2498</v>
      </c>
      <c r="C255" s="352" t="s">
        <v>2999</v>
      </c>
    </row>
    <row r="256" spans="1:3">
      <c r="A256" s="350" t="s">
        <v>2499</v>
      </c>
      <c r="B256" s="350" t="s">
        <v>2500</v>
      </c>
      <c r="C256" s="352" t="s">
        <v>2999</v>
      </c>
    </row>
    <row r="257" spans="1:3">
      <c r="A257" s="350" t="s">
        <v>1477</v>
      </c>
      <c r="B257" s="350" t="s">
        <v>1478</v>
      </c>
      <c r="C257" s="352" t="s">
        <v>3003</v>
      </c>
    </row>
    <row r="258" spans="1:3">
      <c r="A258" s="350" t="s">
        <v>1479</v>
      </c>
      <c r="B258" s="350" t="s">
        <v>1480</v>
      </c>
      <c r="C258" s="352" t="s">
        <v>2998</v>
      </c>
    </row>
    <row r="259" spans="1:3">
      <c r="A259" s="350" t="s">
        <v>1481</v>
      </c>
      <c r="B259" s="350" t="s">
        <v>1482</v>
      </c>
      <c r="C259" s="352" t="s">
        <v>2999</v>
      </c>
    </row>
    <row r="260" spans="1:3">
      <c r="A260" s="350" t="s">
        <v>1483</v>
      </c>
      <c r="B260" s="350" t="s">
        <v>1484</v>
      </c>
      <c r="C260" s="352" t="s">
        <v>3010</v>
      </c>
    </row>
    <row r="261" spans="1:3">
      <c r="A261" s="350" t="s">
        <v>1485</v>
      </c>
      <c r="B261" s="350" t="s">
        <v>1486</v>
      </c>
      <c r="C261" s="352" t="s">
        <v>2998</v>
      </c>
    </row>
    <row r="262" spans="1:3">
      <c r="A262" s="350" t="s">
        <v>1487</v>
      </c>
      <c r="B262" s="350" t="s">
        <v>1488</v>
      </c>
      <c r="C262" s="352" t="s">
        <v>3007</v>
      </c>
    </row>
    <row r="263" spans="1:3">
      <c r="A263" s="350" t="s">
        <v>1489</v>
      </c>
      <c r="B263" s="350" t="s">
        <v>1490</v>
      </c>
      <c r="C263" s="352" t="s">
        <v>3010</v>
      </c>
    </row>
    <row r="264" spans="1:3">
      <c r="A264" s="350" t="s">
        <v>1491</v>
      </c>
      <c r="B264" s="350" t="s">
        <v>1492</v>
      </c>
      <c r="C264" s="352" t="s">
        <v>2998</v>
      </c>
    </row>
    <row r="265" spans="1:3">
      <c r="A265" s="350" t="s">
        <v>1493</v>
      </c>
      <c r="B265" s="350" t="s">
        <v>1494</v>
      </c>
      <c r="C265" s="352" t="s">
        <v>2999</v>
      </c>
    </row>
    <row r="266" spans="1:3">
      <c r="A266" s="350" t="s">
        <v>1495</v>
      </c>
      <c r="B266" s="350" t="s">
        <v>1496</v>
      </c>
      <c r="C266" s="352" t="s">
        <v>3010</v>
      </c>
    </row>
    <row r="267" spans="1:3">
      <c r="A267" s="350" t="s">
        <v>1497</v>
      </c>
      <c r="B267" s="350" t="s">
        <v>1498</v>
      </c>
      <c r="C267" s="352" t="s">
        <v>2999</v>
      </c>
    </row>
    <row r="268" spans="1:3">
      <c r="A268" s="350" t="s">
        <v>1499</v>
      </c>
      <c r="B268" s="350" t="s">
        <v>1500</v>
      </c>
      <c r="C268" s="352" t="s">
        <v>3002</v>
      </c>
    </row>
    <row r="269" spans="1:3">
      <c r="A269" s="350" t="s">
        <v>1501</v>
      </c>
      <c r="B269" s="350" t="s">
        <v>1502</v>
      </c>
      <c r="C269" s="352" t="s">
        <v>2998</v>
      </c>
    </row>
    <row r="270" spans="1:3">
      <c r="A270" s="350" t="s">
        <v>1503</v>
      </c>
      <c r="B270" s="350" t="s">
        <v>1504</v>
      </c>
      <c r="C270" s="352" t="s">
        <v>2999</v>
      </c>
    </row>
    <row r="271" spans="1:3">
      <c r="A271" s="350" t="s">
        <v>1327</v>
      </c>
      <c r="B271" s="350" t="s">
        <v>1328</v>
      </c>
      <c r="C271" s="352" t="s">
        <v>3007</v>
      </c>
    </row>
    <row r="272" spans="1:3">
      <c r="A272" s="350" t="s">
        <v>1505</v>
      </c>
      <c r="B272" s="350" t="s">
        <v>1506</v>
      </c>
      <c r="C272" s="352" t="s">
        <v>2480</v>
      </c>
    </row>
    <row r="273" spans="1:3">
      <c r="A273" s="350" t="s">
        <v>1322</v>
      </c>
      <c r="B273" s="350" t="s">
        <v>1323</v>
      </c>
      <c r="C273" s="352" t="s">
        <v>2480</v>
      </c>
    </row>
    <row r="274" spans="1:3">
      <c r="A274" s="350" t="s">
        <v>1507</v>
      </c>
      <c r="B274" s="350" t="s">
        <v>1508</v>
      </c>
      <c r="C274" s="352" t="s">
        <v>3006</v>
      </c>
    </row>
    <row r="275" spans="1:3">
      <c r="A275" s="350" t="s">
        <v>1510</v>
      </c>
      <c r="B275" s="350" t="s">
        <v>1511</v>
      </c>
      <c r="C275" s="352" t="s">
        <v>3005</v>
      </c>
    </row>
    <row r="276" spans="1:3">
      <c r="A276" s="350" t="s">
        <v>1512</v>
      </c>
      <c r="B276" s="350" t="s">
        <v>1513</v>
      </c>
      <c r="C276" s="352" t="s">
        <v>2480</v>
      </c>
    </row>
    <row r="277" spans="1:3">
      <c r="A277" s="350" t="s">
        <v>1514</v>
      </c>
      <c r="B277" s="350" t="s">
        <v>1515</v>
      </c>
      <c r="C277" s="352" t="s">
        <v>2480</v>
      </c>
    </row>
    <row r="278" spans="1:3">
      <c r="A278" s="350" t="s">
        <v>1516</v>
      </c>
      <c r="B278" s="350" t="s">
        <v>1517</v>
      </c>
      <c r="C278" s="352" t="s">
        <v>2480</v>
      </c>
    </row>
    <row r="279" spans="1:3">
      <c r="A279" s="350" t="s">
        <v>1518</v>
      </c>
      <c r="B279" s="350" t="s">
        <v>1519</v>
      </c>
      <c r="C279" s="352" t="s">
        <v>2480</v>
      </c>
    </row>
    <row r="280" spans="1:3">
      <c r="A280" s="350" t="s">
        <v>1520</v>
      </c>
      <c r="B280" s="350" t="s">
        <v>1521</v>
      </c>
      <c r="C280" s="352" t="s">
        <v>2480</v>
      </c>
    </row>
    <row r="281" spans="1:3">
      <c r="A281" s="350" t="s">
        <v>1522</v>
      </c>
      <c r="B281" s="350" t="s">
        <v>1523</v>
      </c>
      <c r="C281" s="352" t="s">
        <v>2480</v>
      </c>
    </row>
    <row r="282" spans="1:3">
      <c r="A282" s="350" t="s">
        <v>850</v>
      </c>
      <c r="B282" s="350" t="s">
        <v>1509</v>
      </c>
      <c r="C282" s="352" t="s">
        <v>3002</v>
      </c>
    </row>
    <row r="283" spans="1:3">
      <c r="A283" s="350" t="s">
        <v>856</v>
      </c>
      <c r="B283" s="350" t="s">
        <v>2001</v>
      </c>
      <c r="C283" s="352" t="s">
        <v>2999</v>
      </c>
    </row>
    <row r="284" spans="1:3">
      <c r="A284" s="350" t="s">
        <v>824</v>
      </c>
      <c r="B284" s="350" t="s">
        <v>825</v>
      </c>
      <c r="C284" s="352" t="s">
        <v>2480</v>
      </c>
    </row>
    <row r="285" spans="1:3">
      <c r="A285" s="350" t="s">
        <v>829</v>
      </c>
      <c r="B285" s="350" t="s">
        <v>830</v>
      </c>
      <c r="C285" s="352" t="s">
        <v>2480</v>
      </c>
    </row>
    <row r="286" spans="1:3">
      <c r="A286" s="350" t="s">
        <v>833</v>
      </c>
      <c r="B286" s="350" t="s">
        <v>834</v>
      </c>
      <c r="C286" s="352" t="s">
        <v>2480</v>
      </c>
    </row>
    <row r="287" spans="1:3">
      <c r="A287" s="350" t="s">
        <v>837</v>
      </c>
      <c r="B287" s="350" t="s">
        <v>1524</v>
      </c>
      <c r="C287" s="352" t="s">
        <v>2480</v>
      </c>
    </row>
    <row r="288" spans="1:3">
      <c r="A288" s="350" t="s">
        <v>835</v>
      </c>
      <c r="B288" s="350" t="s">
        <v>1525</v>
      </c>
      <c r="C288" s="352" t="s">
        <v>2480</v>
      </c>
    </row>
    <row r="289" spans="1:3">
      <c r="A289" s="350" t="s">
        <v>839</v>
      </c>
      <c r="B289" s="350" t="s">
        <v>840</v>
      </c>
      <c r="C289" s="352" t="s">
        <v>2480</v>
      </c>
    </row>
    <row r="290" spans="1:3">
      <c r="A290" s="350" t="s">
        <v>841</v>
      </c>
      <c r="B290" s="350" t="s">
        <v>842</v>
      </c>
      <c r="C290" s="352" t="s">
        <v>2999</v>
      </c>
    </row>
    <row r="291" spans="1:3">
      <c r="A291" s="350" t="s">
        <v>1947</v>
      </c>
      <c r="B291" s="350" t="s">
        <v>1801</v>
      </c>
      <c r="C291" s="352" t="s">
        <v>3007</v>
      </c>
    </row>
    <row r="292" spans="1:3">
      <c r="A292" s="350" t="s">
        <v>577</v>
      </c>
      <c r="B292" s="350" t="s">
        <v>2466</v>
      </c>
      <c r="C292" s="352" t="s">
        <v>2480</v>
      </c>
    </row>
    <row r="293" spans="1:3">
      <c r="A293" s="350" t="s">
        <v>578</v>
      </c>
      <c r="B293" s="350" t="s">
        <v>2467</v>
      </c>
      <c r="C293" s="352" t="s">
        <v>2480</v>
      </c>
    </row>
    <row r="294" spans="1:3">
      <c r="A294" s="350" t="s">
        <v>579</v>
      </c>
      <c r="B294" s="350" t="s">
        <v>2468</v>
      </c>
      <c r="C294" s="352" t="s">
        <v>2480</v>
      </c>
    </row>
    <row r="295" spans="1:3">
      <c r="A295" s="350" t="s">
        <v>580</v>
      </c>
      <c r="B295" s="350" t="s">
        <v>2469</v>
      </c>
      <c r="C295" s="352" t="s">
        <v>2480</v>
      </c>
    </row>
    <row r="296" spans="1:3">
      <c r="A296" s="350" t="s">
        <v>581</v>
      </c>
      <c r="B296" s="350" t="s">
        <v>2470</v>
      </c>
      <c r="C296" s="352" t="s">
        <v>2480</v>
      </c>
    </row>
    <row r="297" spans="1:3">
      <c r="A297" s="350" t="s">
        <v>582</v>
      </c>
      <c r="B297" s="350" t="s">
        <v>2471</v>
      </c>
      <c r="C297" s="352" t="s">
        <v>2480</v>
      </c>
    </row>
    <row r="298" spans="1:3">
      <c r="A298" s="350" t="s">
        <v>583</v>
      </c>
      <c r="B298" s="350" t="s">
        <v>2472</v>
      </c>
      <c r="C298" s="352" t="s">
        <v>2480</v>
      </c>
    </row>
    <row r="299" spans="1:3">
      <c r="A299" s="350" t="s">
        <v>584</v>
      </c>
      <c r="B299" s="350" t="s">
        <v>2473</v>
      </c>
      <c r="C299" s="352" t="s">
        <v>2480</v>
      </c>
    </row>
    <row r="300" spans="1:3">
      <c r="A300" s="350" t="s">
        <v>585</v>
      </c>
      <c r="B300" s="350" t="s">
        <v>2474</v>
      </c>
      <c r="C300" s="352" t="s">
        <v>2480</v>
      </c>
    </row>
    <row r="301" spans="1:3">
      <c r="A301" s="350" t="s">
        <v>587</v>
      </c>
      <c r="B301" s="350" t="s">
        <v>2475</v>
      </c>
      <c r="C301" s="352" t="s">
        <v>2480</v>
      </c>
    </row>
    <row r="302" spans="1:3">
      <c r="A302" s="350" t="s">
        <v>588</v>
      </c>
      <c r="B302" s="350" t="s">
        <v>2476</v>
      </c>
      <c r="C302" s="352" t="s">
        <v>2480</v>
      </c>
    </row>
    <row r="303" spans="1:3">
      <c r="A303" s="350" t="s">
        <v>589</v>
      </c>
      <c r="B303" s="350" t="s">
        <v>2477</v>
      </c>
      <c r="C303" s="352" t="s">
        <v>2480</v>
      </c>
    </row>
    <row r="304" spans="1:3">
      <c r="A304" s="350" t="s">
        <v>590</v>
      </c>
      <c r="B304" s="350" t="s">
        <v>2478</v>
      </c>
      <c r="C304" s="352" t="s">
        <v>2480</v>
      </c>
    </row>
    <row r="305" spans="1:3">
      <c r="A305" s="350" t="s">
        <v>591</v>
      </c>
      <c r="B305" s="350" t="s">
        <v>2479</v>
      </c>
      <c r="C305" s="352" t="s">
        <v>3010</v>
      </c>
    </row>
    <row r="306" spans="1:3">
      <c r="A306" s="350" t="s">
        <v>685</v>
      </c>
      <c r="B306" s="350" t="s">
        <v>686</v>
      </c>
      <c r="C306" s="352" t="s">
        <v>3007</v>
      </c>
    </row>
    <row r="307" spans="1:3">
      <c r="A307" s="350" t="s">
        <v>665</v>
      </c>
      <c r="B307" s="350" t="s">
        <v>666</v>
      </c>
      <c r="C307" s="352" t="s">
        <v>3003</v>
      </c>
    </row>
    <row r="308" spans="1:3">
      <c r="A308" s="350" t="s">
        <v>669</v>
      </c>
      <c r="B308" s="350" t="s">
        <v>670</v>
      </c>
      <c r="C308" s="352" t="s">
        <v>2999</v>
      </c>
    </row>
    <row r="309" spans="1:3">
      <c r="A309" s="350" t="s">
        <v>677</v>
      </c>
      <c r="B309" s="350" t="s">
        <v>678</v>
      </c>
      <c r="C309" s="352" t="s">
        <v>2999</v>
      </c>
    </row>
    <row r="310" spans="1:3">
      <c r="A310" s="350" t="s">
        <v>679</v>
      </c>
      <c r="B310" s="350" t="s">
        <v>680</v>
      </c>
      <c r="C310" s="352" t="s">
        <v>2480</v>
      </c>
    </row>
    <row r="311" spans="1:3">
      <c r="A311" s="350" t="s">
        <v>703</v>
      </c>
      <c r="B311" s="350" t="s">
        <v>2415</v>
      </c>
      <c r="C311" s="352" t="s">
        <v>2999</v>
      </c>
    </row>
    <row r="312" spans="1:3">
      <c r="A312" s="350" t="s">
        <v>760</v>
      </c>
      <c r="B312" s="350" t="s">
        <v>761</v>
      </c>
      <c r="C312" s="352" t="s">
        <v>2999</v>
      </c>
    </row>
    <row r="313" spans="1:3">
      <c r="A313" s="350" t="s">
        <v>770</v>
      </c>
      <c r="B313" s="350" t="s">
        <v>771</v>
      </c>
      <c r="C313" s="352" t="s">
        <v>2999</v>
      </c>
    </row>
    <row r="314" spans="1:3">
      <c r="A314" s="350" t="s">
        <v>772</v>
      </c>
      <c r="B314" s="350" t="s">
        <v>773</v>
      </c>
      <c r="C314" s="352" t="s">
        <v>2480</v>
      </c>
    </row>
    <row r="315" spans="1:3">
      <c r="A315" s="350" t="s">
        <v>779</v>
      </c>
      <c r="B315" s="350" t="s">
        <v>780</v>
      </c>
      <c r="C315" s="352" t="s">
        <v>3006</v>
      </c>
    </row>
    <row r="316" spans="1:3">
      <c r="A316" s="350" t="s">
        <v>781</v>
      </c>
      <c r="B316" s="350" t="s">
        <v>782</v>
      </c>
      <c r="C316" s="352" t="s">
        <v>3005</v>
      </c>
    </row>
    <row r="317" spans="1:3">
      <c r="A317" s="350" t="s">
        <v>783</v>
      </c>
      <c r="B317" s="350" t="s">
        <v>784</v>
      </c>
      <c r="C317" s="352" t="s">
        <v>2480</v>
      </c>
    </row>
    <row r="318" spans="1:3">
      <c r="A318" s="350" t="s">
        <v>785</v>
      </c>
      <c r="B318" s="350" t="s">
        <v>786</v>
      </c>
      <c r="C318" s="352" t="s">
        <v>3002</v>
      </c>
    </row>
    <row r="319" spans="1:3">
      <c r="A319" s="350" t="s">
        <v>790</v>
      </c>
      <c r="B319" s="350" t="s">
        <v>791</v>
      </c>
      <c r="C319" s="352" t="s">
        <v>2480</v>
      </c>
    </row>
    <row r="320" spans="1:3">
      <c r="A320" s="350" t="s">
        <v>792</v>
      </c>
      <c r="B320" s="350" t="s">
        <v>793</v>
      </c>
      <c r="C320" s="352" t="s">
        <v>3005</v>
      </c>
    </row>
    <row r="321" spans="1:3">
      <c r="A321" s="350" t="s">
        <v>794</v>
      </c>
      <c r="B321" s="350" t="s">
        <v>795</v>
      </c>
      <c r="C321" s="352" t="s">
        <v>2480</v>
      </c>
    </row>
    <row r="322" spans="1:3">
      <c r="A322" s="350" t="s">
        <v>796</v>
      </c>
      <c r="B322" s="350" t="s">
        <v>797</v>
      </c>
      <c r="C322" s="352" t="s">
        <v>3010</v>
      </c>
    </row>
    <row r="323" spans="1:3">
      <c r="A323" s="350" t="s">
        <v>804</v>
      </c>
      <c r="B323" s="350" t="s">
        <v>805</v>
      </c>
      <c r="C323" s="352" t="s">
        <v>2480</v>
      </c>
    </row>
    <row r="324" spans="1:3">
      <c r="A324" s="350" t="s">
        <v>806</v>
      </c>
      <c r="B324" s="350" t="s">
        <v>807</v>
      </c>
      <c r="C324" s="352" t="s">
        <v>3008</v>
      </c>
    </row>
    <row r="325" spans="1:3">
      <c r="A325" s="350" t="s">
        <v>808</v>
      </c>
      <c r="B325" s="350" t="s">
        <v>809</v>
      </c>
      <c r="C325" s="352" t="s">
        <v>2480</v>
      </c>
    </row>
    <row r="326" spans="1:3">
      <c r="A326" s="350" t="s">
        <v>810</v>
      </c>
      <c r="B326" s="350" t="s">
        <v>811</v>
      </c>
      <c r="C326" s="352" t="s">
        <v>2998</v>
      </c>
    </row>
    <row r="327" spans="1:3">
      <c r="A327" s="350" t="s">
        <v>721</v>
      </c>
      <c r="B327" s="350" t="s">
        <v>722</v>
      </c>
      <c r="C327" s="352" t="s">
        <v>3443</v>
      </c>
    </row>
    <row r="328" spans="1:3">
      <c r="A328" s="350" t="s">
        <v>723</v>
      </c>
      <c r="B328" s="350" t="s">
        <v>724</v>
      </c>
      <c r="C328" s="352" t="s">
        <v>2480</v>
      </c>
    </row>
    <row r="329" spans="1:3">
      <c r="A329" s="350" t="s">
        <v>725</v>
      </c>
      <c r="B329" s="350" t="s">
        <v>726</v>
      </c>
      <c r="C329" s="352" t="s">
        <v>2480</v>
      </c>
    </row>
    <row r="330" spans="1:3">
      <c r="A330" s="350" t="s">
        <v>727</v>
      </c>
      <c r="B330" s="350" t="s">
        <v>728</v>
      </c>
      <c r="C330" s="352" t="s">
        <v>2480</v>
      </c>
    </row>
    <row r="331" spans="1:3">
      <c r="A331" s="350" t="s">
        <v>729</v>
      </c>
      <c r="B331" s="350" t="s">
        <v>730</v>
      </c>
      <c r="C331" s="352" t="s">
        <v>3007</v>
      </c>
    </row>
    <row r="332" spans="1:3">
      <c r="A332" s="350" t="s">
        <v>731</v>
      </c>
      <c r="B332" s="350" t="s">
        <v>732</v>
      </c>
      <c r="C332" s="352" t="s">
        <v>3047</v>
      </c>
    </row>
    <row r="333" spans="1:3">
      <c r="A333" s="350" t="s">
        <v>733</v>
      </c>
      <c r="B333" s="350" t="s">
        <v>734</v>
      </c>
      <c r="C333" s="352" t="s">
        <v>2480</v>
      </c>
    </row>
    <row r="334" spans="1:3">
      <c r="A334" s="350" t="s">
        <v>735</v>
      </c>
      <c r="B334" s="350" t="s">
        <v>736</v>
      </c>
      <c r="C334" s="352" t="s">
        <v>2480</v>
      </c>
    </row>
    <row r="335" spans="1:3">
      <c r="A335" s="350" t="s">
        <v>737</v>
      </c>
      <c r="B335" s="350" t="s">
        <v>738</v>
      </c>
      <c r="C335" s="352" t="s">
        <v>3047</v>
      </c>
    </row>
    <row r="336" spans="1:3">
      <c r="A336" s="350" t="s">
        <v>625</v>
      </c>
      <c r="B336" s="350" t="s">
        <v>626</v>
      </c>
      <c r="C336" s="352" t="s">
        <v>3001</v>
      </c>
    </row>
    <row r="337" spans="1:3">
      <c r="A337" s="350" t="s">
        <v>627</v>
      </c>
      <c r="B337" s="350" t="s">
        <v>628</v>
      </c>
      <c r="C337" s="352" t="s">
        <v>2480</v>
      </c>
    </row>
    <row r="338" spans="1:3">
      <c r="A338" s="350" t="s">
        <v>629</v>
      </c>
      <c r="B338" s="350" t="s">
        <v>630</v>
      </c>
      <c r="C338" s="352" t="s">
        <v>3028</v>
      </c>
    </row>
    <row r="339" spans="1:3">
      <c r="A339" s="350" t="s">
        <v>633</v>
      </c>
      <c r="B339" s="350" t="s">
        <v>634</v>
      </c>
      <c r="C339" s="352" t="s">
        <v>3007</v>
      </c>
    </row>
    <row r="340" spans="1:3">
      <c r="A340" s="350" t="s">
        <v>635</v>
      </c>
      <c r="B340" s="350" t="s">
        <v>636</v>
      </c>
      <c r="C340" s="352" t="s">
        <v>2480</v>
      </c>
    </row>
    <row r="341" spans="1:3">
      <c r="A341" s="350" t="s">
        <v>637</v>
      </c>
      <c r="B341" s="350" t="s">
        <v>638</v>
      </c>
      <c r="C341" s="352" t="s">
        <v>2480</v>
      </c>
    </row>
    <row r="342" spans="1:3">
      <c r="A342" s="350" t="s">
        <v>639</v>
      </c>
      <c r="B342" s="350" t="s">
        <v>640</v>
      </c>
      <c r="C342" s="352" t="s">
        <v>2480</v>
      </c>
    </row>
    <row r="343" spans="1:3">
      <c r="A343" s="350" t="s">
        <v>641</v>
      </c>
      <c r="B343" s="350" t="s">
        <v>642</v>
      </c>
      <c r="C343" s="352" t="s">
        <v>3419</v>
      </c>
    </row>
    <row r="344" spans="1:3">
      <c r="A344" s="350" t="s">
        <v>596</v>
      </c>
      <c r="B344" s="350" t="s">
        <v>597</v>
      </c>
      <c r="C344" s="352" t="s">
        <v>2999</v>
      </c>
    </row>
    <row r="345" spans="1:3">
      <c r="A345" s="350" t="s">
        <v>599</v>
      </c>
      <c r="B345" s="350" t="s">
        <v>600</v>
      </c>
      <c r="C345" s="352" t="s">
        <v>2480</v>
      </c>
    </row>
    <row r="346" spans="1:3">
      <c r="A346" s="350" t="s">
        <v>602</v>
      </c>
      <c r="B346" s="350" t="s">
        <v>603</v>
      </c>
      <c r="C346" s="352" t="s">
        <v>2480</v>
      </c>
    </row>
    <row r="347" spans="1:3">
      <c r="A347" s="350" t="s">
        <v>605</v>
      </c>
      <c r="B347" s="350" t="s">
        <v>606</v>
      </c>
      <c r="C347" s="352" t="s">
        <v>2480</v>
      </c>
    </row>
    <row r="348" spans="1:3">
      <c r="A348" s="350" t="s">
        <v>608</v>
      </c>
      <c r="B348" s="350" t="s">
        <v>609</v>
      </c>
      <c r="C348" s="352" t="s">
        <v>2480</v>
      </c>
    </row>
    <row r="349" spans="1:3">
      <c r="A349" s="350" t="s">
        <v>611</v>
      </c>
      <c r="B349" s="350" t="s">
        <v>612</v>
      </c>
      <c r="C349" s="352" t="s">
        <v>3007</v>
      </c>
    </row>
    <row r="350" spans="1:3">
      <c r="A350" s="350" t="s">
        <v>613</v>
      </c>
      <c r="B350" s="350" t="s">
        <v>614</v>
      </c>
      <c r="C350" s="352" t="s">
        <v>2480</v>
      </c>
    </row>
    <row r="351" spans="1:3">
      <c r="A351" s="350" t="s">
        <v>615</v>
      </c>
      <c r="B351" s="350" t="s">
        <v>616</v>
      </c>
      <c r="C351" s="352" t="s">
        <v>2480</v>
      </c>
    </row>
    <row r="352" spans="1:3">
      <c r="A352" s="350" t="s">
        <v>617</v>
      </c>
      <c r="B352" s="350" t="s">
        <v>618</v>
      </c>
      <c r="C352" s="352" t="s">
        <v>2480</v>
      </c>
    </row>
    <row r="353" spans="1:3">
      <c r="A353" s="350" t="s">
        <v>619</v>
      </c>
      <c r="B353" s="350" t="s">
        <v>620</v>
      </c>
      <c r="C353" s="352" t="s">
        <v>3419</v>
      </c>
    </row>
    <row r="354" spans="1:3">
      <c r="A354" s="350" t="s">
        <v>2229</v>
      </c>
      <c r="B354" s="350" t="s">
        <v>2230</v>
      </c>
      <c r="C354" s="352" t="s">
        <v>3006</v>
      </c>
    </row>
    <row r="355" spans="1:3">
      <c r="A355" s="350" t="s">
        <v>2231</v>
      </c>
      <c r="B355" s="350" t="s">
        <v>2232</v>
      </c>
      <c r="C355" s="352" t="s">
        <v>2480</v>
      </c>
    </row>
    <row r="356" spans="1:3">
      <c r="A356" s="350" t="s">
        <v>2233</v>
      </c>
      <c r="B356" s="350" t="s">
        <v>2234</v>
      </c>
      <c r="C356" s="352" t="s">
        <v>2480</v>
      </c>
    </row>
    <row r="357" spans="1:3">
      <c r="A357" s="350" t="s">
        <v>2235</v>
      </c>
      <c r="B357" s="350" t="s">
        <v>2236</v>
      </c>
      <c r="C357" s="352" t="s">
        <v>2480</v>
      </c>
    </row>
    <row r="358" spans="1:3">
      <c r="A358" s="350" t="s">
        <v>2237</v>
      </c>
      <c r="B358" s="350" t="s">
        <v>2238</v>
      </c>
      <c r="C358" s="352" t="s">
        <v>3002</v>
      </c>
    </row>
    <row r="359" spans="1:3">
      <c r="A359" s="350" t="s">
        <v>2239</v>
      </c>
      <c r="B359" s="350" t="s">
        <v>2240</v>
      </c>
      <c r="C359" s="352" t="s">
        <v>3006</v>
      </c>
    </row>
    <row r="360" spans="1:3">
      <c r="A360" s="350" t="s">
        <v>2241</v>
      </c>
      <c r="B360" s="350" t="s">
        <v>2242</v>
      </c>
      <c r="C360" s="352" t="s">
        <v>3005</v>
      </c>
    </row>
    <row r="361" spans="1:3">
      <c r="A361" s="350" t="s">
        <v>2243</v>
      </c>
      <c r="B361" s="350" t="s">
        <v>2244</v>
      </c>
      <c r="C361" s="352" t="s">
        <v>3027</v>
      </c>
    </row>
    <row r="362" spans="1:3">
      <c r="A362" s="350" t="s">
        <v>2245</v>
      </c>
      <c r="B362" s="350" t="s">
        <v>2246</v>
      </c>
      <c r="C362" s="352" t="s">
        <v>3027</v>
      </c>
    </row>
    <row r="363" spans="1:3">
      <c r="A363" s="350" t="s">
        <v>2247</v>
      </c>
      <c r="B363" s="350" t="s">
        <v>2248</v>
      </c>
      <c r="C363" s="352" t="s">
        <v>3003</v>
      </c>
    </row>
    <row r="364" spans="1:3">
      <c r="A364" s="350" t="s">
        <v>2170</v>
      </c>
      <c r="B364" s="350" t="s">
        <v>2171</v>
      </c>
      <c r="C364" s="352" t="s">
        <v>2480</v>
      </c>
    </row>
    <row r="365" spans="1:3">
      <c r="A365" s="350" t="s">
        <v>2172</v>
      </c>
      <c r="B365" s="350" t="s">
        <v>2173</v>
      </c>
      <c r="C365" s="352" t="s">
        <v>2480</v>
      </c>
    </row>
    <row r="366" spans="1:3">
      <c r="A366" s="350" t="s">
        <v>2174</v>
      </c>
      <c r="B366" s="350" t="s">
        <v>2175</v>
      </c>
      <c r="C366" s="352" t="s">
        <v>3005</v>
      </c>
    </row>
    <row r="367" spans="1:3">
      <c r="A367" s="350" t="s">
        <v>2176</v>
      </c>
      <c r="B367" s="350" t="s">
        <v>2177</v>
      </c>
      <c r="C367" s="352" t="s">
        <v>2480</v>
      </c>
    </row>
    <row r="368" spans="1:3">
      <c r="A368" s="350" t="s">
        <v>2178</v>
      </c>
      <c r="B368" s="350" t="s">
        <v>2179</v>
      </c>
      <c r="C368" s="352" t="s">
        <v>2480</v>
      </c>
    </row>
    <row r="369" spans="1:3">
      <c r="A369" s="350" t="s">
        <v>878</v>
      </c>
      <c r="B369" s="350" t="s">
        <v>879</v>
      </c>
      <c r="C369" s="352" t="s">
        <v>3009</v>
      </c>
    </row>
    <row r="370" spans="1:3">
      <c r="A370" s="350" t="s">
        <v>880</v>
      </c>
      <c r="B370" s="350" t="s">
        <v>881</v>
      </c>
      <c r="C370" s="352" t="s">
        <v>2998</v>
      </c>
    </row>
    <row r="371" spans="1:3">
      <c r="A371" s="350" t="s">
        <v>928</v>
      </c>
      <c r="B371" s="350" t="s">
        <v>1928</v>
      </c>
      <c r="C371" s="352" t="s">
        <v>3010</v>
      </c>
    </row>
    <row r="372" spans="1:3">
      <c r="A372" s="350" t="s">
        <v>930</v>
      </c>
      <c r="B372" s="350" t="s">
        <v>3432</v>
      </c>
      <c r="C372" s="352" t="s">
        <v>2999</v>
      </c>
    </row>
    <row r="373" spans="1:3">
      <c r="A373" s="350" t="s">
        <v>934</v>
      </c>
      <c r="B373" s="350" t="s">
        <v>2501</v>
      </c>
      <c r="C373" s="352" t="s">
        <v>3007</v>
      </c>
    </row>
    <row r="374" spans="1:3">
      <c r="A374" s="350" t="s">
        <v>938</v>
      </c>
      <c r="B374" s="350" t="s">
        <v>1532</v>
      </c>
      <c r="C374" s="352" t="s">
        <v>2480</v>
      </c>
    </row>
    <row r="375" spans="1:3">
      <c r="A375" s="350" t="s">
        <v>940</v>
      </c>
      <c r="B375" s="350" t="s">
        <v>1533</v>
      </c>
      <c r="C375" s="352" t="s">
        <v>2480</v>
      </c>
    </row>
    <row r="376" spans="1:3">
      <c r="A376" s="350" t="s">
        <v>942</v>
      </c>
      <c r="B376" s="350" t="s">
        <v>1534</v>
      </c>
      <c r="C376" s="352" t="s">
        <v>2480</v>
      </c>
    </row>
    <row r="377" spans="1:3">
      <c r="A377" s="350" t="s">
        <v>944</v>
      </c>
      <c r="B377" s="350" t="s">
        <v>1535</v>
      </c>
      <c r="C377" s="352" t="s">
        <v>2480</v>
      </c>
    </row>
    <row r="378" spans="1:3">
      <c r="A378" s="350" t="s">
        <v>946</v>
      </c>
      <c r="B378" s="350" t="s">
        <v>1536</v>
      </c>
      <c r="C378" s="352" t="s">
        <v>3006</v>
      </c>
    </row>
    <row r="379" spans="1:3">
      <c r="A379" s="350" t="s">
        <v>982</v>
      </c>
      <c r="B379" s="350" t="s">
        <v>1537</v>
      </c>
      <c r="C379" s="352" t="s">
        <v>2480</v>
      </c>
    </row>
    <row r="380" spans="1:3">
      <c r="A380" s="350" t="s">
        <v>983</v>
      </c>
      <c r="B380" s="350" t="s">
        <v>1538</v>
      </c>
      <c r="C380" s="352" t="s">
        <v>2480</v>
      </c>
    </row>
    <row r="381" spans="1:3">
      <c r="A381" s="350" t="s">
        <v>984</v>
      </c>
      <c r="B381" s="350" t="s">
        <v>1539</v>
      </c>
      <c r="C381" s="352" t="s">
        <v>2480</v>
      </c>
    </row>
    <row r="382" spans="1:3">
      <c r="A382" s="350" t="s">
        <v>985</v>
      </c>
      <c r="B382" s="350" t="s">
        <v>1540</v>
      </c>
      <c r="C382" s="352" t="s">
        <v>2480</v>
      </c>
    </row>
    <row r="383" spans="1:3">
      <c r="A383" s="350" t="s">
        <v>986</v>
      </c>
      <c r="B383" s="350" t="s">
        <v>2003</v>
      </c>
      <c r="C383" s="352" t="s">
        <v>2480</v>
      </c>
    </row>
    <row r="384" spans="1:3">
      <c r="A384" s="350" t="s">
        <v>987</v>
      </c>
      <c r="B384" s="350" t="s">
        <v>1541</v>
      </c>
      <c r="C384" s="352" t="s">
        <v>2480</v>
      </c>
    </row>
    <row r="385" spans="1:3">
      <c r="A385" s="350" t="s">
        <v>989</v>
      </c>
      <c r="B385" s="350" t="s">
        <v>1542</v>
      </c>
      <c r="C385" s="352" t="s">
        <v>2480</v>
      </c>
    </row>
    <row r="386" spans="1:3">
      <c r="A386" s="350" t="s">
        <v>990</v>
      </c>
      <c r="B386" s="350" t="s">
        <v>1543</v>
      </c>
      <c r="C386" s="352" t="s">
        <v>2480</v>
      </c>
    </row>
    <row r="387" spans="1:3">
      <c r="A387" s="350" t="s">
        <v>991</v>
      </c>
      <c r="B387" s="350" t="s">
        <v>1544</v>
      </c>
      <c r="C387" s="352" t="s">
        <v>2480</v>
      </c>
    </row>
    <row r="388" spans="1:3">
      <c r="A388" s="350" t="s">
        <v>992</v>
      </c>
      <c r="B388" s="350" t="s">
        <v>1545</v>
      </c>
      <c r="C388" s="352" t="s">
        <v>2480</v>
      </c>
    </row>
    <row r="389" spans="1:3">
      <c r="A389" s="350" t="s">
        <v>859</v>
      </c>
      <c r="B389" s="350" t="s">
        <v>2180</v>
      </c>
      <c r="C389" s="352" t="s">
        <v>2480</v>
      </c>
    </row>
    <row r="390" spans="1:3">
      <c r="A390" s="350" t="s">
        <v>860</v>
      </c>
      <c r="B390" s="350" t="s">
        <v>2181</v>
      </c>
      <c r="C390" s="352" t="s">
        <v>2480</v>
      </c>
    </row>
    <row r="391" spans="1:3">
      <c r="A391" s="350" t="s">
        <v>861</v>
      </c>
      <c r="B391" s="350" t="s">
        <v>2182</v>
      </c>
      <c r="C391" s="352" t="s">
        <v>2480</v>
      </c>
    </row>
    <row r="392" spans="1:3">
      <c r="A392" s="350" t="s">
        <v>862</v>
      </c>
      <c r="B392" s="350" t="s">
        <v>2183</v>
      </c>
      <c r="C392" s="352" t="s">
        <v>2480</v>
      </c>
    </row>
    <row r="393" spans="1:3">
      <c r="A393" s="350" t="s">
        <v>863</v>
      </c>
      <c r="B393" s="350" t="s">
        <v>1546</v>
      </c>
      <c r="C393" s="352" t="s">
        <v>3004</v>
      </c>
    </row>
    <row r="394" spans="1:3">
      <c r="A394" s="350" t="s">
        <v>993</v>
      </c>
      <c r="B394" s="350" t="s">
        <v>1547</v>
      </c>
      <c r="C394" s="352" t="s">
        <v>2480</v>
      </c>
    </row>
    <row r="395" spans="1:3">
      <c r="A395" s="350" t="s">
        <v>994</v>
      </c>
      <c r="B395" s="350" t="s">
        <v>1548</v>
      </c>
      <c r="C395" s="352" t="s">
        <v>2480</v>
      </c>
    </row>
    <row r="396" spans="1:3">
      <c r="A396" s="350" t="s">
        <v>995</v>
      </c>
      <c r="B396" s="350" t="s">
        <v>2184</v>
      </c>
      <c r="C396" s="352" t="s">
        <v>2480</v>
      </c>
    </row>
    <row r="397" spans="1:3">
      <c r="A397" s="350" t="s">
        <v>996</v>
      </c>
      <c r="B397" s="350" t="s">
        <v>1549</v>
      </c>
      <c r="C397" s="352" t="s">
        <v>2480</v>
      </c>
    </row>
    <row r="398" spans="1:3">
      <c r="A398" s="350" t="s">
        <v>997</v>
      </c>
      <c r="B398" s="350" t="s">
        <v>1550</v>
      </c>
      <c r="C398" s="352" t="s">
        <v>2480</v>
      </c>
    </row>
    <row r="399" spans="1:3">
      <c r="A399" s="350" t="s">
        <v>864</v>
      </c>
      <c r="B399" s="350" t="s">
        <v>2185</v>
      </c>
      <c r="C399" s="352" t="s">
        <v>2480</v>
      </c>
    </row>
    <row r="400" spans="1:3">
      <c r="A400" s="350" t="s">
        <v>865</v>
      </c>
      <c r="B400" s="350" t="s">
        <v>2186</v>
      </c>
      <c r="C400" s="352" t="s">
        <v>3003</v>
      </c>
    </row>
    <row r="401" spans="1:3">
      <c r="A401" s="350" t="s">
        <v>866</v>
      </c>
      <c r="B401" s="350" t="s">
        <v>2187</v>
      </c>
      <c r="C401" s="352" t="s">
        <v>2480</v>
      </c>
    </row>
    <row r="402" spans="1:3">
      <c r="A402" s="350" t="s">
        <v>867</v>
      </c>
      <c r="B402" s="350" t="s">
        <v>1929</v>
      </c>
      <c r="C402" s="352" t="s">
        <v>2480</v>
      </c>
    </row>
    <row r="403" spans="1:3">
      <c r="A403" s="350" t="s">
        <v>868</v>
      </c>
      <c r="B403" s="350" t="s">
        <v>2188</v>
      </c>
      <c r="C403" s="352" t="s">
        <v>2480</v>
      </c>
    </row>
    <row r="404" spans="1:3">
      <c r="A404" s="350" t="s">
        <v>2189</v>
      </c>
      <c r="B404" s="350" t="s">
        <v>2190</v>
      </c>
      <c r="C404" s="352" t="s">
        <v>2480</v>
      </c>
    </row>
    <row r="405" spans="1:3">
      <c r="A405" s="350" t="s">
        <v>2191</v>
      </c>
      <c r="B405" s="350" t="s">
        <v>2192</v>
      </c>
      <c r="C405" s="352" t="s">
        <v>2480</v>
      </c>
    </row>
    <row r="406" spans="1:3">
      <c r="A406" s="350" t="s">
        <v>2193</v>
      </c>
      <c r="B406" s="350" t="s">
        <v>2194</v>
      </c>
      <c r="C406" s="352" t="s">
        <v>2480</v>
      </c>
    </row>
    <row r="407" spans="1:3">
      <c r="A407" s="350" t="s">
        <v>2195</v>
      </c>
      <c r="B407" s="350" t="s">
        <v>2196</v>
      </c>
      <c r="C407" s="352" t="s">
        <v>2480</v>
      </c>
    </row>
    <row r="408" spans="1:3">
      <c r="A408" s="350" t="s">
        <v>2197</v>
      </c>
      <c r="B408" s="350" t="s">
        <v>2198</v>
      </c>
      <c r="C408" s="352" t="s">
        <v>2480</v>
      </c>
    </row>
    <row r="409" spans="1:3">
      <c r="A409" s="350" t="s">
        <v>2201</v>
      </c>
      <c r="B409" s="350" t="s">
        <v>2202</v>
      </c>
      <c r="C409" s="352" t="s">
        <v>2480</v>
      </c>
    </row>
    <row r="410" spans="1:3">
      <c r="A410" s="350" t="s">
        <v>2203</v>
      </c>
      <c r="B410" s="350" t="s">
        <v>2204</v>
      </c>
      <c r="C410" s="352" t="s">
        <v>2480</v>
      </c>
    </row>
    <row r="411" spans="1:3">
      <c r="A411" s="350" t="s">
        <v>2205</v>
      </c>
      <c r="B411" s="350" t="s">
        <v>2206</v>
      </c>
      <c r="C411" s="352" t="s">
        <v>2480</v>
      </c>
    </row>
    <row r="412" spans="1:3">
      <c r="A412" s="350" t="s">
        <v>2207</v>
      </c>
      <c r="B412" s="350" t="s">
        <v>2208</v>
      </c>
      <c r="C412" s="352" t="s">
        <v>2480</v>
      </c>
    </row>
    <row r="413" spans="1:3">
      <c r="A413" s="350" t="s">
        <v>906</v>
      </c>
      <c r="B413" s="350" t="s">
        <v>907</v>
      </c>
      <c r="C413" s="352" t="s">
        <v>2480</v>
      </c>
    </row>
    <row r="414" spans="1:3">
      <c r="A414" s="350" t="s">
        <v>908</v>
      </c>
      <c r="B414" s="350" t="s">
        <v>909</v>
      </c>
      <c r="C414" s="352" t="s">
        <v>2480</v>
      </c>
    </row>
    <row r="415" spans="1:3">
      <c r="A415" s="350" t="s">
        <v>910</v>
      </c>
      <c r="B415" s="350" t="s">
        <v>911</v>
      </c>
      <c r="C415" s="352" t="s">
        <v>2480</v>
      </c>
    </row>
    <row r="416" spans="1:3">
      <c r="A416" s="350" t="s">
        <v>912</v>
      </c>
      <c r="B416" s="350" t="s">
        <v>913</v>
      </c>
      <c r="C416" s="352" t="s">
        <v>2480</v>
      </c>
    </row>
    <row r="417" spans="1:3">
      <c r="A417" s="350" t="s">
        <v>914</v>
      </c>
      <c r="B417" s="350" t="s">
        <v>915</v>
      </c>
      <c r="C417" s="352" t="s">
        <v>2480</v>
      </c>
    </row>
    <row r="418" spans="1:3">
      <c r="A418" s="350" t="s">
        <v>916</v>
      </c>
      <c r="B418" s="350" t="s">
        <v>917</v>
      </c>
      <c r="C418" s="352" t="s">
        <v>2480</v>
      </c>
    </row>
    <row r="419" spans="1:3">
      <c r="A419" s="350" t="s">
        <v>918</v>
      </c>
      <c r="B419" s="350" t="s">
        <v>919</v>
      </c>
      <c r="C419" s="352" t="s">
        <v>2480</v>
      </c>
    </row>
    <row r="420" spans="1:3">
      <c r="A420" s="350" t="s">
        <v>920</v>
      </c>
      <c r="B420" s="350" t="s">
        <v>921</v>
      </c>
      <c r="C420" s="352" t="s">
        <v>2480</v>
      </c>
    </row>
    <row r="421" spans="1:3">
      <c r="A421" s="350" t="s">
        <v>922</v>
      </c>
      <c r="B421" s="350" t="s">
        <v>923</v>
      </c>
      <c r="C421" s="352" t="s">
        <v>2480</v>
      </c>
    </row>
    <row r="422" spans="1:3">
      <c r="A422" s="350" t="s">
        <v>924</v>
      </c>
      <c r="B422" s="350" t="s">
        <v>925</v>
      </c>
      <c r="C422" s="352" t="s">
        <v>2480</v>
      </c>
    </row>
    <row r="423" spans="1:3">
      <c r="A423" s="350" t="s">
        <v>884</v>
      </c>
      <c r="B423" s="350" t="s">
        <v>1551</v>
      </c>
      <c r="C423" s="352" t="s">
        <v>2480</v>
      </c>
    </row>
    <row r="424" spans="1:3">
      <c r="A424" s="350" t="s">
        <v>886</v>
      </c>
      <c r="B424" s="350" t="s">
        <v>1552</v>
      </c>
      <c r="C424" s="352" t="s">
        <v>2480</v>
      </c>
    </row>
    <row r="425" spans="1:3">
      <c r="A425" s="350" t="s">
        <v>888</v>
      </c>
      <c r="B425" s="350" t="s">
        <v>1553</v>
      </c>
      <c r="C425" s="352" t="s">
        <v>3027</v>
      </c>
    </row>
    <row r="426" spans="1:3">
      <c r="A426" s="350" t="s">
        <v>890</v>
      </c>
      <c r="B426" s="350" t="s">
        <v>1554</v>
      </c>
      <c r="C426" s="352" t="s">
        <v>2480</v>
      </c>
    </row>
    <row r="427" spans="1:3">
      <c r="A427" s="350" t="s">
        <v>892</v>
      </c>
      <c r="B427" s="350" t="s">
        <v>1555</v>
      </c>
      <c r="C427" s="352" t="s">
        <v>3003</v>
      </c>
    </row>
    <row r="428" spans="1:3">
      <c r="A428" s="350" t="s">
        <v>894</v>
      </c>
      <c r="B428" s="350" t="s">
        <v>1556</v>
      </c>
      <c r="C428" s="352" t="s">
        <v>3000</v>
      </c>
    </row>
    <row r="429" spans="1:3">
      <c r="A429" s="350" t="s">
        <v>898</v>
      </c>
      <c r="B429" s="350" t="s">
        <v>2483</v>
      </c>
      <c r="C429" s="352" t="s">
        <v>2999</v>
      </c>
    </row>
    <row r="430" spans="1:3">
      <c r="A430" s="350" t="s">
        <v>902</v>
      </c>
      <c r="B430" s="350" t="s">
        <v>1557</v>
      </c>
      <c r="C430" s="352" t="s">
        <v>3009</v>
      </c>
    </row>
    <row r="431" spans="1:3">
      <c r="A431" s="350" t="s">
        <v>950</v>
      </c>
      <c r="B431" s="350" t="s">
        <v>1558</v>
      </c>
      <c r="C431" s="352" t="s">
        <v>2480</v>
      </c>
    </row>
    <row r="432" spans="1:3">
      <c r="A432" s="350" t="s">
        <v>952</v>
      </c>
      <c r="B432" s="350" t="s">
        <v>1559</v>
      </c>
      <c r="C432" s="352" t="s">
        <v>2480</v>
      </c>
    </row>
    <row r="433" spans="1:3">
      <c r="A433" s="350" t="s">
        <v>954</v>
      </c>
      <c r="B433" s="350" t="s">
        <v>1560</v>
      </c>
      <c r="C433" s="352" t="s">
        <v>2480</v>
      </c>
    </row>
    <row r="434" spans="1:3">
      <c r="A434" s="350" t="s">
        <v>956</v>
      </c>
      <c r="B434" s="350" t="s">
        <v>1561</v>
      </c>
      <c r="C434" s="352" t="s">
        <v>2480</v>
      </c>
    </row>
    <row r="435" spans="1:3">
      <c r="A435" s="350" t="s">
        <v>958</v>
      </c>
      <c r="B435" s="350" t="s">
        <v>1562</v>
      </c>
      <c r="C435" s="352" t="s">
        <v>2480</v>
      </c>
    </row>
    <row r="436" spans="1:3">
      <c r="A436" s="350" t="s">
        <v>960</v>
      </c>
      <c r="B436" s="350" t="s">
        <v>1563</v>
      </c>
      <c r="C436" s="352" t="s">
        <v>2480</v>
      </c>
    </row>
    <row r="437" spans="1:3">
      <c r="A437" s="350" t="s">
        <v>962</v>
      </c>
      <c r="B437" s="350" t="s">
        <v>2209</v>
      </c>
      <c r="C437" s="352" t="s">
        <v>2480</v>
      </c>
    </row>
    <row r="438" spans="1:3">
      <c r="A438" s="350" t="s">
        <v>964</v>
      </c>
      <c r="B438" s="350" t="s">
        <v>2210</v>
      </c>
      <c r="C438" s="352" t="s">
        <v>2480</v>
      </c>
    </row>
    <row r="439" spans="1:3">
      <c r="A439" s="350" t="s">
        <v>966</v>
      </c>
      <c r="B439" s="350" t="s">
        <v>1564</v>
      </c>
      <c r="C439" s="352" t="s">
        <v>2480</v>
      </c>
    </row>
    <row r="440" spans="1:3">
      <c r="A440" s="350" t="s">
        <v>968</v>
      </c>
      <c r="B440" s="350" t="s">
        <v>1565</v>
      </c>
      <c r="C440" s="352" t="s">
        <v>2480</v>
      </c>
    </row>
    <row r="441" spans="1:3">
      <c r="A441" s="350" t="s">
        <v>970</v>
      </c>
      <c r="B441" s="350" t="s">
        <v>1566</v>
      </c>
      <c r="C441" s="352" t="s">
        <v>2480</v>
      </c>
    </row>
    <row r="442" spans="1:3">
      <c r="A442" s="350" t="s">
        <v>972</v>
      </c>
      <c r="B442" s="350" t="s">
        <v>1567</v>
      </c>
      <c r="C442" s="352" t="s">
        <v>2480</v>
      </c>
    </row>
    <row r="443" spans="1:3">
      <c r="A443" s="350" t="s">
        <v>974</v>
      </c>
      <c r="B443" s="350" t="s">
        <v>1568</v>
      </c>
      <c r="C443" s="352" t="s">
        <v>2480</v>
      </c>
    </row>
    <row r="444" spans="1:3">
      <c r="A444" s="350" t="s">
        <v>976</v>
      </c>
      <c r="B444" s="350" t="s">
        <v>1569</v>
      </c>
      <c r="C444" s="352" t="s">
        <v>2480</v>
      </c>
    </row>
    <row r="445" spans="1:3">
      <c r="A445" s="350" t="s">
        <v>978</v>
      </c>
      <c r="B445" s="350" t="s">
        <v>1570</v>
      </c>
      <c r="C445" s="352" t="s">
        <v>2480</v>
      </c>
    </row>
    <row r="446" spans="1:3">
      <c r="A446" s="350" t="s">
        <v>1571</v>
      </c>
      <c r="B446" s="350" t="s">
        <v>1572</v>
      </c>
      <c r="C446" s="352" t="s">
        <v>3003</v>
      </c>
    </row>
    <row r="447" spans="1:3">
      <c r="A447" s="350" t="s">
        <v>1573</v>
      </c>
      <c r="B447" s="350" t="s">
        <v>1574</v>
      </c>
      <c r="C447" s="352" t="s">
        <v>2999</v>
      </c>
    </row>
    <row r="448" spans="1:3">
      <c r="A448" s="350" t="s">
        <v>2249</v>
      </c>
      <c r="B448" s="350" t="s">
        <v>2250</v>
      </c>
      <c r="C448" s="352" t="s">
        <v>3002</v>
      </c>
    </row>
    <row r="449" spans="1:3">
      <c r="A449" s="350" t="s">
        <v>2251</v>
      </c>
      <c r="B449" s="350" t="s">
        <v>2252</v>
      </c>
      <c r="C449" s="352" t="s">
        <v>3443</v>
      </c>
    </row>
    <row r="450" spans="1:3">
      <c r="A450" s="350" t="s">
        <v>2253</v>
      </c>
      <c r="B450" s="350" t="s">
        <v>2254</v>
      </c>
      <c r="C450" s="352" t="s">
        <v>2998</v>
      </c>
    </row>
    <row r="451" spans="1:3">
      <c r="A451" s="350" t="s">
        <v>2219</v>
      </c>
      <c r="B451" s="350" t="s">
        <v>2220</v>
      </c>
      <c r="C451" s="352" t="s">
        <v>3007</v>
      </c>
    </row>
    <row r="452" spans="1:3">
      <c r="A452" s="350" t="s">
        <v>2221</v>
      </c>
      <c r="B452" s="350" t="s">
        <v>2222</v>
      </c>
      <c r="C452" s="352" t="s">
        <v>3027</v>
      </c>
    </row>
    <row r="453" spans="1:3">
      <c r="A453" s="350" t="s">
        <v>2223</v>
      </c>
      <c r="B453" s="350" t="s">
        <v>2224</v>
      </c>
      <c r="C453" s="352" t="s">
        <v>3419</v>
      </c>
    </row>
    <row r="454" spans="1:3">
      <c r="A454" s="350" t="s">
        <v>2225</v>
      </c>
      <c r="B454" s="350" t="s">
        <v>2226</v>
      </c>
      <c r="C454" s="352" t="s">
        <v>3008</v>
      </c>
    </row>
    <row r="455" spans="1:3">
      <c r="A455" s="350" t="s">
        <v>529</v>
      </c>
      <c r="B455" s="350" t="s">
        <v>3433</v>
      </c>
      <c r="C455" s="352" t="s">
        <v>2999</v>
      </c>
    </row>
    <row r="456" spans="1:3">
      <c r="A456" s="350" t="s">
        <v>530</v>
      </c>
      <c r="B456" s="350" t="s">
        <v>1575</v>
      </c>
      <c r="C456" s="352" t="s">
        <v>3008</v>
      </c>
    </row>
    <row r="457" spans="1:3">
      <c r="A457" s="350" t="s">
        <v>1099</v>
      </c>
      <c r="B457" s="350" t="s">
        <v>1576</v>
      </c>
      <c r="C457" s="352" t="s">
        <v>3003</v>
      </c>
    </row>
    <row r="458" spans="1:3">
      <c r="A458" s="350" t="s">
        <v>1100</v>
      </c>
      <c r="B458" s="350" t="s">
        <v>1577</v>
      </c>
      <c r="C458" s="352" t="s">
        <v>2480</v>
      </c>
    </row>
    <row r="459" spans="1:3">
      <c r="A459" s="350" t="s">
        <v>1101</v>
      </c>
      <c r="B459" s="350" t="s">
        <v>1578</v>
      </c>
      <c r="C459" s="352" t="s">
        <v>2480</v>
      </c>
    </row>
    <row r="460" spans="1:3">
      <c r="A460" s="350" t="s">
        <v>1102</v>
      </c>
      <c r="B460" s="350" t="s">
        <v>1579</v>
      </c>
      <c r="C460" s="352" t="s">
        <v>2480</v>
      </c>
    </row>
    <row r="461" spans="1:3">
      <c r="A461" s="350" t="s">
        <v>1103</v>
      </c>
      <c r="B461" s="350" t="s">
        <v>1580</v>
      </c>
      <c r="C461" s="352" t="s">
        <v>2480</v>
      </c>
    </row>
    <row r="462" spans="1:3">
      <c r="A462" s="350" t="s">
        <v>1104</v>
      </c>
      <c r="B462" s="350" t="s">
        <v>1581</v>
      </c>
      <c r="C462" s="352" t="s">
        <v>3002</v>
      </c>
    </row>
    <row r="463" spans="1:3">
      <c r="A463" s="350" t="s">
        <v>1107</v>
      </c>
      <c r="B463" s="350" t="s">
        <v>1582</v>
      </c>
      <c r="C463" s="352" t="s">
        <v>2998</v>
      </c>
    </row>
    <row r="464" spans="1:3">
      <c r="A464" s="350" t="s">
        <v>1108</v>
      </c>
      <c r="B464" s="350" t="s">
        <v>1583</v>
      </c>
      <c r="C464" s="352" t="s">
        <v>2480</v>
      </c>
    </row>
    <row r="465" spans="1:3">
      <c r="A465" s="350" t="s">
        <v>1109</v>
      </c>
      <c r="B465" s="350" t="s">
        <v>1584</v>
      </c>
      <c r="C465" s="352" t="s">
        <v>2480</v>
      </c>
    </row>
    <row r="466" spans="1:3">
      <c r="A466" s="350" t="s">
        <v>1110</v>
      </c>
      <c r="B466" s="350" t="s">
        <v>1585</v>
      </c>
      <c r="C466" s="352" t="s">
        <v>3028</v>
      </c>
    </row>
    <row r="467" spans="1:3">
      <c r="A467" s="350" t="s">
        <v>1111</v>
      </c>
      <c r="B467" s="350" t="s">
        <v>1586</v>
      </c>
      <c r="C467" s="352" t="s">
        <v>2998</v>
      </c>
    </row>
    <row r="468" spans="1:3">
      <c r="A468" s="350" t="s">
        <v>3434</v>
      </c>
      <c r="B468" s="350" t="s">
        <v>3435</v>
      </c>
      <c r="C468" s="352" t="s">
        <v>2999</v>
      </c>
    </row>
    <row r="469" spans="1:3">
      <c r="A469" s="350" t="s">
        <v>391</v>
      </c>
      <c r="B469" s="350" t="s">
        <v>2502</v>
      </c>
      <c r="C469" s="352" t="s">
        <v>2999</v>
      </c>
    </row>
    <row r="470" spans="1:3">
      <c r="A470" s="350" t="s">
        <v>394</v>
      </c>
      <c r="B470" s="350" t="s">
        <v>1587</v>
      </c>
      <c r="C470" s="352" t="s">
        <v>3006</v>
      </c>
    </row>
    <row r="471" spans="1:3">
      <c r="A471" s="350" t="s">
        <v>396</v>
      </c>
      <c r="B471" s="350" t="s">
        <v>1588</v>
      </c>
      <c r="C471" s="352" t="s">
        <v>2999</v>
      </c>
    </row>
    <row r="472" spans="1:3">
      <c r="A472" s="350" t="s">
        <v>1894</v>
      </c>
      <c r="B472" s="350" t="s">
        <v>1895</v>
      </c>
      <c r="C472" s="352" t="s">
        <v>2999</v>
      </c>
    </row>
    <row r="473" spans="1:3">
      <c r="A473" s="350" t="s">
        <v>538</v>
      </c>
      <c r="B473" s="350" t="s">
        <v>1589</v>
      </c>
      <c r="C473" s="352" t="s">
        <v>3027</v>
      </c>
    </row>
    <row r="474" spans="1:3">
      <c r="A474" s="350" t="s">
        <v>539</v>
      </c>
      <c r="B474" s="350" t="s">
        <v>1590</v>
      </c>
      <c r="C474" s="352" t="s">
        <v>3048</v>
      </c>
    </row>
    <row r="475" spans="1:3">
      <c r="A475" s="350" t="s">
        <v>1150</v>
      </c>
      <c r="B475" s="350" t="s">
        <v>3420</v>
      </c>
      <c r="C475" s="352" t="s">
        <v>3002</v>
      </c>
    </row>
    <row r="476" spans="1:3">
      <c r="A476" s="350" t="s">
        <v>1151</v>
      </c>
      <c r="B476" s="350" t="s">
        <v>2503</v>
      </c>
      <c r="C476" s="352" t="s">
        <v>2998</v>
      </c>
    </row>
    <row r="477" spans="1:3">
      <c r="A477" s="350" t="s">
        <v>1158</v>
      </c>
      <c r="B477" s="350" t="s">
        <v>2481</v>
      </c>
      <c r="C477" s="352" t="s">
        <v>3006</v>
      </c>
    </row>
    <row r="478" spans="1:3">
      <c r="A478" s="350" t="s">
        <v>425</v>
      </c>
      <c r="B478" s="350" t="s">
        <v>1591</v>
      </c>
      <c r="C478" s="352" t="s">
        <v>3004</v>
      </c>
    </row>
    <row r="479" spans="1:3">
      <c r="A479" s="350" t="s">
        <v>426</v>
      </c>
      <c r="B479" s="350" t="s">
        <v>1592</v>
      </c>
      <c r="C479" s="352" t="s">
        <v>2480</v>
      </c>
    </row>
    <row r="480" spans="1:3">
      <c r="A480" s="350" t="s">
        <v>427</v>
      </c>
      <c r="B480" s="350" t="s">
        <v>1593</v>
      </c>
      <c r="C480" s="352" t="s">
        <v>2480</v>
      </c>
    </row>
    <row r="481" spans="1:3">
      <c r="A481" s="350" t="s">
        <v>428</v>
      </c>
      <c r="B481" s="350" t="s">
        <v>1594</v>
      </c>
      <c r="C481" s="352" t="s">
        <v>2480</v>
      </c>
    </row>
    <row r="482" spans="1:3">
      <c r="A482" s="350" t="s">
        <v>429</v>
      </c>
      <c r="B482" s="350" t="s">
        <v>1595</v>
      </c>
      <c r="C482" s="352" t="s">
        <v>2999</v>
      </c>
    </row>
    <row r="483" spans="1:3">
      <c r="A483" s="350" t="s">
        <v>431</v>
      </c>
      <c r="B483" s="350" t="s">
        <v>1596</v>
      </c>
      <c r="C483" s="352" t="s">
        <v>3005</v>
      </c>
    </row>
    <row r="484" spans="1:3">
      <c r="A484" s="350" t="s">
        <v>433</v>
      </c>
      <c r="B484" s="350" t="s">
        <v>1597</v>
      </c>
      <c r="C484" s="352" t="s">
        <v>2480</v>
      </c>
    </row>
    <row r="485" spans="1:3">
      <c r="A485" s="350" t="s">
        <v>434</v>
      </c>
      <c r="B485" s="350" t="s">
        <v>1598</v>
      </c>
      <c r="C485" s="352" t="s">
        <v>2480</v>
      </c>
    </row>
    <row r="486" spans="1:3">
      <c r="A486" s="350" t="s">
        <v>435</v>
      </c>
      <c r="B486" s="350" t="s">
        <v>1599</v>
      </c>
      <c r="C486" s="352" t="s">
        <v>2480</v>
      </c>
    </row>
    <row r="487" spans="1:3">
      <c r="A487" s="350" t="s">
        <v>436</v>
      </c>
      <c r="B487" s="350" t="s">
        <v>1600</v>
      </c>
      <c r="C487" s="352" t="s">
        <v>3002</v>
      </c>
    </row>
    <row r="488" spans="1:3">
      <c r="A488" s="350" t="s">
        <v>494</v>
      </c>
      <c r="B488" s="350" t="s">
        <v>1601</v>
      </c>
      <c r="C488" s="352" t="s">
        <v>3008</v>
      </c>
    </row>
    <row r="489" spans="1:3">
      <c r="A489" s="350" t="s">
        <v>495</v>
      </c>
      <c r="B489" s="350" t="s">
        <v>1602</v>
      </c>
      <c r="C489" s="352" t="s">
        <v>3002</v>
      </c>
    </row>
    <row r="490" spans="1:3">
      <c r="A490" s="350" t="s">
        <v>496</v>
      </c>
      <c r="B490" s="350" t="s">
        <v>2504</v>
      </c>
      <c r="C490" s="352" t="s">
        <v>2999</v>
      </c>
    </row>
    <row r="491" spans="1:3">
      <c r="A491" s="350" t="s">
        <v>497</v>
      </c>
      <c r="B491" s="350" t="s">
        <v>2505</v>
      </c>
      <c r="C491" s="352" t="s">
        <v>2999</v>
      </c>
    </row>
    <row r="492" spans="1:3">
      <c r="A492" s="350" t="s">
        <v>501</v>
      </c>
      <c r="B492" s="350" t="s">
        <v>1603</v>
      </c>
      <c r="C492" s="352" t="s">
        <v>2999</v>
      </c>
    </row>
    <row r="493" spans="1:3">
      <c r="A493" s="350" t="s">
        <v>439</v>
      </c>
      <c r="B493" s="350" t="s">
        <v>440</v>
      </c>
      <c r="C493" s="352" t="s">
        <v>2480</v>
      </c>
    </row>
    <row r="494" spans="1:3">
      <c r="A494" s="350" t="s">
        <v>441</v>
      </c>
      <c r="B494" s="350" t="s">
        <v>442</v>
      </c>
      <c r="C494" s="352" t="s">
        <v>2480</v>
      </c>
    </row>
    <row r="495" spans="1:3">
      <c r="A495" s="350" t="s">
        <v>443</v>
      </c>
      <c r="B495" s="350" t="s">
        <v>444</v>
      </c>
      <c r="C495" s="352" t="s">
        <v>2480</v>
      </c>
    </row>
    <row r="496" spans="1:3">
      <c r="A496" s="350" t="s">
        <v>445</v>
      </c>
      <c r="B496" s="350" t="s">
        <v>446</v>
      </c>
      <c r="C496" s="352" t="s">
        <v>2480</v>
      </c>
    </row>
    <row r="497" spans="1:3">
      <c r="A497" s="350" t="s">
        <v>447</v>
      </c>
      <c r="B497" s="350" t="s">
        <v>448</v>
      </c>
      <c r="C497" s="352" t="s">
        <v>2480</v>
      </c>
    </row>
    <row r="498" spans="1:3">
      <c r="A498" s="350" t="s">
        <v>449</v>
      </c>
      <c r="B498" s="350" t="s">
        <v>450</v>
      </c>
      <c r="C498" s="352" t="s">
        <v>3006</v>
      </c>
    </row>
    <row r="499" spans="1:3">
      <c r="A499" s="350" t="s">
        <v>451</v>
      </c>
      <c r="B499" s="350" t="s">
        <v>452</v>
      </c>
      <c r="C499" s="352" t="s">
        <v>2480</v>
      </c>
    </row>
    <row r="500" spans="1:3">
      <c r="A500" s="350" t="s">
        <v>453</v>
      </c>
      <c r="B500" s="350" t="s">
        <v>454</v>
      </c>
      <c r="C500" s="352" t="s">
        <v>2480</v>
      </c>
    </row>
    <row r="501" spans="1:3">
      <c r="A501" s="350" t="s">
        <v>455</v>
      </c>
      <c r="B501" s="350" t="s">
        <v>456</v>
      </c>
      <c r="C501" s="352" t="s">
        <v>2480</v>
      </c>
    </row>
    <row r="502" spans="1:3">
      <c r="A502" s="350" t="s">
        <v>457</v>
      </c>
      <c r="B502" s="350" t="s">
        <v>458</v>
      </c>
      <c r="C502" s="352" t="s">
        <v>2480</v>
      </c>
    </row>
    <row r="503" spans="1:3">
      <c r="A503" s="350" t="s">
        <v>459</v>
      </c>
      <c r="B503" s="350" t="s">
        <v>460</v>
      </c>
      <c r="C503" s="352" t="s">
        <v>2480</v>
      </c>
    </row>
    <row r="504" spans="1:3">
      <c r="A504" s="350" t="s">
        <v>1998</v>
      </c>
      <c r="B504" s="350" t="s">
        <v>1999</v>
      </c>
      <c r="C504" s="352" t="s">
        <v>2999</v>
      </c>
    </row>
    <row r="505" spans="1:3">
      <c r="A505" s="350" t="s">
        <v>1079</v>
      </c>
      <c r="B505" s="350" t="s">
        <v>1604</v>
      </c>
      <c r="C505" s="352" t="s">
        <v>3010</v>
      </c>
    </row>
    <row r="506" spans="1:3">
      <c r="A506" s="350" t="s">
        <v>1081</v>
      </c>
      <c r="B506" s="350" t="s">
        <v>1605</v>
      </c>
      <c r="C506" s="352" t="s">
        <v>2998</v>
      </c>
    </row>
    <row r="507" spans="1:3">
      <c r="A507" s="350" t="s">
        <v>1083</v>
      </c>
      <c r="B507" s="350" t="s">
        <v>1606</v>
      </c>
      <c r="C507" s="352" t="s">
        <v>3000</v>
      </c>
    </row>
    <row r="508" spans="1:3">
      <c r="A508" s="350" t="s">
        <v>1089</v>
      </c>
      <c r="B508" s="350" t="s">
        <v>1607</v>
      </c>
      <c r="C508" s="352" t="s">
        <v>3000</v>
      </c>
    </row>
    <row r="509" spans="1:3">
      <c r="A509" s="350" t="s">
        <v>1091</v>
      </c>
      <c r="B509" s="350" t="s">
        <v>1608</v>
      </c>
      <c r="C509" s="352" t="s">
        <v>2998</v>
      </c>
    </row>
    <row r="510" spans="1:3">
      <c r="A510" s="350" t="s">
        <v>1093</v>
      </c>
      <c r="B510" s="350" t="s">
        <v>1609</v>
      </c>
      <c r="C510" s="352" t="s">
        <v>3002</v>
      </c>
    </row>
    <row r="511" spans="1:3">
      <c r="A511" s="350" t="s">
        <v>1095</v>
      </c>
      <c r="B511" s="350" t="s">
        <v>1610</v>
      </c>
      <c r="C511" s="352" t="s">
        <v>3000</v>
      </c>
    </row>
    <row r="512" spans="1:3">
      <c r="A512" s="350" t="s">
        <v>557</v>
      </c>
      <c r="B512" s="350" t="s">
        <v>1900</v>
      </c>
      <c r="C512" s="352" t="s">
        <v>3047</v>
      </c>
    </row>
    <row r="513" spans="1:3">
      <c r="A513" s="350" t="s">
        <v>558</v>
      </c>
      <c r="B513" s="350" t="s">
        <v>1901</v>
      </c>
      <c r="C513" s="352" t="s">
        <v>2480</v>
      </c>
    </row>
    <row r="514" spans="1:3">
      <c r="A514" s="350" t="s">
        <v>559</v>
      </c>
      <c r="B514" s="350" t="s">
        <v>1902</v>
      </c>
      <c r="C514" s="352" t="s">
        <v>2480</v>
      </c>
    </row>
    <row r="515" spans="1:3">
      <c r="A515" s="350" t="s">
        <v>560</v>
      </c>
      <c r="B515" s="350" t="s">
        <v>1903</v>
      </c>
      <c r="C515" s="352" t="s">
        <v>2480</v>
      </c>
    </row>
    <row r="516" spans="1:3">
      <c r="A516" s="350" t="s">
        <v>561</v>
      </c>
      <c r="B516" s="350" t="s">
        <v>1611</v>
      </c>
      <c r="C516" s="352" t="s">
        <v>2480</v>
      </c>
    </row>
    <row r="517" spans="1:3">
      <c r="A517" s="350" t="s">
        <v>562</v>
      </c>
      <c r="B517" s="350" t="s">
        <v>1904</v>
      </c>
      <c r="C517" s="352" t="s">
        <v>2480</v>
      </c>
    </row>
    <row r="518" spans="1:3">
      <c r="A518" s="350" t="s">
        <v>564</v>
      </c>
      <c r="B518" s="350" t="s">
        <v>1905</v>
      </c>
      <c r="C518" s="352" t="s">
        <v>2480</v>
      </c>
    </row>
    <row r="519" spans="1:3">
      <c r="A519" s="350" t="s">
        <v>565</v>
      </c>
      <c r="B519" s="350" t="s">
        <v>1612</v>
      </c>
      <c r="C519" s="352" t="s">
        <v>2480</v>
      </c>
    </row>
    <row r="520" spans="1:3">
      <c r="A520" s="350" t="s">
        <v>566</v>
      </c>
      <c r="B520" s="350" t="s">
        <v>1906</v>
      </c>
      <c r="C520" s="352" t="s">
        <v>2480</v>
      </c>
    </row>
    <row r="521" spans="1:3">
      <c r="A521" s="350" t="s">
        <v>567</v>
      </c>
      <c r="B521" s="350" t="s">
        <v>1907</v>
      </c>
      <c r="C521" s="352" t="s">
        <v>2480</v>
      </c>
    </row>
    <row r="522" spans="1:3">
      <c r="A522" s="350" t="s">
        <v>568</v>
      </c>
      <c r="B522" s="350" t="s">
        <v>1613</v>
      </c>
      <c r="C522" s="352" t="s">
        <v>2480</v>
      </c>
    </row>
    <row r="523" spans="1:3">
      <c r="A523" s="350" t="s">
        <v>570</v>
      </c>
      <c r="B523" s="350" t="s">
        <v>1614</v>
      </c>
      <c r="C523" s="352" t="s">
        <v>2480</v>
      </c>
    </row>
    <row r="524" spans="1:3">
      <c r="A524" s="350" t="s">
        <v>571</v>
      </c>
      <c r="B524" s="350" t="s">
        <v>1908</v>
      </c>
      <c r="C524" s="352" t="s">
        <v>2480</v>
      </c>
    </row>
    <row r="525" spans="1:3">
      <c r="A525" s="350" t="s">
        <v>572</v>
      </c>
      <c r="B525" s="350" t="s">
        <v>1909</v>
      </c>
      <c r="C525" s="352" t="s">
        <v>2480</v>
      </c>
    </row>
    <row r="526" spans="1:3">
      <c r="A526" s="350" t="s">
        <v>573</v>
      </c>
      <c r="B526" s="350" t="s">
        <v>1910</v>
      </c>
      <c r="C526" s="352" t="s">
        <v>3000</v>
      </c>
    </row>
    <row r="527" spans="1:3">
      <c r="A527" s="350" t="s">
        <v>551</v>
      </c>
      <c r="B527" s="350" t="s">
        <v>1615</v>
      </c>
      <c r="C527" s="352" t="s">
        <v>2480</v>
      </c>
    </row>
    <row r="528" spans="1:3">
      <c r="A528" s="350" t="s">
        <v>552</v>
      </c>
      <c r="B528" s="350" t="s">
        <v>1616</v>
      </c>
      <c r="C528" s="352" t="s">
        <v>3003</v>
      </c>
    </row>
    <row r="529" spans="1:3">
      <c r="A529" s="350" t="s">
        <v>1911</v>
      </c>
      <c r="B529" s="350" t="s">
        <v>1912</v>
      </c>
      <c r="C529" s="352" t="s">
        <v>2480</v>
      </c>
    </row>
    <row r="530" spans="1:3">
      <c r="A530" s="350" t="s">
        <v>1913</v>
      </c>
      <c r="B530" s="350" t="s">
        <v>1914</v>
      </c>
      <c r="C530" s="352" t="s">
        <v>2480</v>
      </c>
    </row>
    <row r="531" spans="1:3">
      <c r="A531" s="350" t="s">
        <v>1915</v>
      </c>
      <c r="B531" s="350" t="s">
        <v>1916</v>
      </c>
      <c r="C531" s="352" t="s">
        <v>2480</v>
      </c>
    </row>
    <row r="532" spans="1:3">
      <c r="A532" s="350" t="s">
        <v>1917</v>
      </c>
      <c r="B532" s="350" t="s">
        <v>1918</v>
      </c>
      <c r="C532" s="352" t="s">
        <v>2480</v>
      </c>
    </row>
    <row r="533" spans="1:3">
      <c r="A533" s="350" t="s">
        <v>1919</v>
      </c>
      <c r="B533" s="350" t="s">
        <v>1920</v>
      </c>
      <c r="C533" s="352" t="s">
        <v>2480</v>
      </c>
    </row>
    <row r="534" spans="1:3">
      <c r="A534" s="350" t="s">
        <v>1921</v>
      </c>
      <c r="B534" s="350" t="s">
        <v>1922</v>
      </c>
      <c r="C534" s="352" t="s">
        <v>3027</v>
      </c>
    </row>
    <row r="535" spans="1:3">
      <c r="A535" s="350" t="s">
        <v>378</v>
      </c>
      <c r="B535" s="350" t="s">
        <v>1617</v>
      </c>
      <c r="C535" s="352" t="s">
        <v>3007</v>
      </c>
    </row>
    <row r="536" spans="1:3">
      <c r="A536" s="350" t="s">
        <v>380</v>
      </c>
      <c r="B536" s="350" t="s">
        <v>1618</v>
      </c>
      <c r="C536" s="352" t="s">
        <v>3006</v>
      </c>
    </row>
    <row r="537" spans="1:3">
      <c r="A537" s="350" t="s">
        <v>381</v>
      </c>
      <c r="B537" s="350" t="s">
        <v>1619</v>
      </c>
      <c r="C537" s="352" t="s">
        <v>2999</v>
      </c>
    </row>
    <row r="538" spans="1:3">
      <c r="A538" s="350" t="s">
        <v>505</v>
      </c>
      <c r="B538" s="350" t="s">
        <v>1620</v>
      </c>
      <c r="C538" s="352" t="s">
        <v>2998</v>
      </c>
    </row>
    <row r="539" spans="1:3">
      <c r="A539" s="350" t="s">
        <v>506</v>
      </c>
      <c r="B539" s="350" t="s">
        <v>2506</v>
      </c>
      <c r="C539" s="352" t="s">
        <v>3006</v>
      </c>
    </row>
    <row r="540" spans="1:3">
      <c r="A540" s="350" t="s">
        <v>507</v>
      </c>
      <c r="B540" s="350" t="s">
        <v>1621</v>
      </c>
      <c r="C540" s="352" t="s">
        <v>3006</v>
      </c>
    </row>
    <row r="541" spans="1:3">
      <c r="A541" s="350" t="s">
        <v>512</v>
      </c>
      <c r="B541" s="350" t="s">
        <v>1622</v>
      </c>
      <c r="C541" s="352" t="s">
        <v>3047</v>
      </c>
    </row>
    <row r="542" spans="1:3">
      <c r="A542" s="350" t="s">
        <v>513</v>
      </c>
      <c r="B542" s="350" t="s">
        <v>1623</v>
      </c>
      <c r="C542" s="352" t="s">
        <v>3003</v>
      </c>
    </row>
    <row r="543" spans="1:3">
      <c r="A543" s="350" t="s">
        <v>514</v>
      </c>
      <c r="B543" s="350" t="s">
        <v>1624</v>
      </c>
      <c r="C543" s="352" t="s">
        <v>3008</v>
      </c>
    </row>
    <row r="544" spans="1:3">
      <c r="A544" s="350" t="s">
        <v>515</v>
      </c>
      <c r="B544" s="350" t="s">
        <v>2507</v>
      </c>
      <c r="C544" s="352" t="s">
        <v>2999</v>
      </c>
    </row>
    <row r="545" spans="1:3">
      <c r="A545" s="350" t="s">
        <v>516</v>
      </c>
      <c r="B545" s="350" t="s">
        <v>1625</v>
      </c>
      <c r="C545" s="352" t="s">
        <v>3010</v>
      </c>
    </row>
    <row r="546" spans="1:3">
      <c r="A546" s="350" t="s">
        <v>518</v>
      </c>
      <c r="B546" s="350" t="s">
        <v>1626</v>
      </c>
      <c r="C546" s="352" t="s">
        <v>3005</v>
      </c>
    </row>
    <row r="547" spans="1:3">
      <c r="A547" s="350" t="s">
        <v>519</v>
      </c>
      <c r="B547" s="350" t="s">
        <v>2508</v>
      </c>
      <c r="C547" s="352" t="s">
        <v>3007</v>
      </c>
    </row>
    <row r="548" spans="1:3">
      <c r="A548" s="350" t="s">
        <v>520</v>
      </c>
      <c r="B548" s="350" t="s">
        <v>1627</v>
      </c>
      <c r="C548" s="352" t="s">
        <v>3007</v>
      </c>
    </row>
    <row r="549" spans="1:3">
      <c r="A549" s="350" t="s">
        <v>1127</v>
      </c>
      <c r="B549" s="350" t="s">
        <v>1128</v>
      </c>
      <c r="C549" s="352" t="s">
        <v>2480</v>
      </c>
    </row>
    <row r="550" spans="1:3">
      <c r="A550" s="350" t="s">
        <v>1129</v>
      </c>
      <c r="B550" s="350" t="s">
        <v>1130</v>
      </c>
      <c r="C550" s="352" t="s">
        <v>3028</v>
      </c>
    </row>
    <row r="551" spans="1:3">
      <c r="A551" s="350" t="s">
        <v>1131</v>
      </c>
      <c r="B551" s="350" t="s">
        <v>1132</v>
      </c>
      <c r="C551" s="352" t="s">
        <v>3005</v>
      </c>
    </row>
    <row r="552" spans="1:3">
      <c r="A552" s="350" t="s">
        <v>1133</v>
      </c>
      <c r="B552" s="350" t="s">
        <v>1134</v>
      </c>
      <c r="C552" s="352" t="s">
        <v>3008</v>
      </c>
    </row>
    <row r="553" spans="1:3">
      <c r="A553" s="350" t="s">
        <v>1135</v>
      </c>
      <c r="B553" s="350" t="s">
        <v>1136</v>
      </c>
      <c r="C553" s="352" t="s">
        <v>3004</v>
      </c>
    </row>
    <row r="554" spans="1:3">
      <c r="A554" s="350" t="s">
        <v>1138</v>
      </c>
      <c r="B554" s="350" t="s">
        <v>2509</v>
      </c>
      <c r="C554" s="352" t="s">
        <v>3002</v>
      </c>
    </row>
    <row r="555" spans="1:3">
      <c r="A555" s="350" t="s">
        <v>1140</v>
      </c>
      <c r="B555" s="350" t="s">
        <v>1628</v>
      </c>
      <c r="C555" s="352" t="s">
        <v>3004</v>
      </c>
    </row>
    <row r="556" spans="1:3">
      <c r="A556" s="350" t="s">
        <v>1142</v>
      </c>
      <c r="B556" s="350" t="s">
        <v>1629</v>
      </c>
      <c r="C556" s="352" t="s">
        <v>3010</v>
      </c>
    </row>
    <row r="557" spans="1:3">
      <c r="A557" s="350" t="s">
        <v>1144</v>
      </c>
      <c r="B557" s="350" t="s">
        <v>1630</v>
      </c>
      <c r="C557" s="352" t="s">
        <v>3002</v>
      </c>
    </row>
    <row r="558" spans="1:3">
      <c r="A558" s="350" t="s">
        <v>1115</v>
      </c>
      <c r="B558" s="350" t="s">
        <v>1116</v>
      </c>
      <c r="C558" s="352" t="s">
        <v>2999</v>
      </c>
    </row>
    <row r="559" spans="1:3">
      <c r="A559" s="350" t="s">
        <v>1117</v>
      </c>
      <c r="B559" s="350" t="s">
        <v>1118</v>
      </c>
      <c r="C559" s="352" t="s">
        <v>3004</v>
      </c>
    </row>
    <row r="560" spans="1:3">
      <c r="A560" s="350" t="s">
        <v>1119</v>
      </c>
      <c r="B560" s="350" t="s">
        <v>1631</v>
      </c>
      <c r="C560" s="352" t="s">
        <v>3443</v>
      </c>
    </row>
    <row r="561" spans="1:3">
      <c r="A561" s="350" t="s">
        <v>1121</v>
      </c>
      <c r="B561" s="350" t="s">
        <v>1122</v>
      </c>
      <c r="C561" s="352" t="s">
        <v>3006</v>
      </c>
    </row>
    <row r="562" spans="1:3">
      <c r="A562" s="350" t="s">
        <v>1163</v>
      </c>
      <c r="B562" s="350" t="s">
        <v>2510</v>
      </c>
      <c r="C562" s="352" t="s">
        <v>3007</v>
      </c>
    </row>
    <row r="563" spans="1:3">
      <c r="A563" s="350" t="s">
        <v>1632</v>
      </c>
      <c r="B563" s="350" t="s">
        <v>1633</v>
      </c>
      <c r="C563" s="352" t="s">
        <v>3004</v>
      </c>
    </row>
    <row r="564" spans="1:3">
      <c r="A564" s="350" t="s">
        <v>1183</v>
      </c>
      <c r="B564" s="350" t="s">
        <v>1184</v>
      </c>
      <c r="C564" s="352" t="s">
        <v>2998</v>
      </c>
    </row>
    <row r="565" spans="1:3">
      <c r="A565" s="350" t="s">
        <v>1061</v>
      </c>
      <c r="B565" s="350" t="s">
        <v>2793</v>
      </c>
      <c r="C565" s="352" t="s">
        <v>3010</v>
      </c>
    </row>
    <row r="566" spans="1:3">
      <c r="A566" s="350" t="s">
        <v>1063</v>
      </c>
      <c r="B566" s="350" t="s">
        <v>1634</v>
      </c>
      <c r="C566" s="352" t="s">
        <v>2480</v>
      </c>
    </row>
    <row r="567" spans="1:3">
      <c r="A567" s="350" t="s">
        <v>1065</v>
      </c>
      <c r="B567" s="350" t="s">
        <v>1635</v>
      </c>
      <c r="C567" s="352" t="s">
        <v>3047</v>
      </c>
    </row>
    <row r="568" spans="1:3">
      <c r="A568" s="350" t="s">
        <v>1069</v>
      </c>
      <c r="B568" s="350" t="s">
        <v>1636</v>
      </c>
      <c r="C568" s="352" t="s">
        <v>3004</v>
      </c>
    </row>
    <row r="569" spans="1:3">
      <c r="A569" s="350" t="s">
        <v>1071</v>
      </c>
      <c r="B569" s="350" t="s">
        <v>2511</v>
      </c>
      <c r="C569" s="352" t="s">
        <v>3443</v>
      </c>
    </row>
    <row r="570" spans="1:3">
      <c r="A570" s="350" t="s">
        <v>1072</v>
      </c>
      <c r="B570" s="350" t="s">
        <v>1637</v>
      </c>
      <c r="C570" s="352" t="s">
        <v>2480</v>
      </c>
    </row>
    <row r="571" spans="1:3">
      <c r="A571" s="350" t="s">
        <v>1073</v>
      </c>
      <c r="B571" s="350" t="s">
        <v>1638</v>
      </c>
      <c r="C571" s="352" t="s">
        <v>2480</v>
      </c>
    </row>
    <row r="572" spans="1:3">
      <c r="A572" s="350" t="s">
        <v>1074</v>
      </c>
      <c r="B572" s="350" t="s">
        <v>1639</v>
      </c>
      <c r="C572" s="352" t="s">
        <v>3419</v>
      </c>
    </row>
    <row r="573" spans="1:3">
      <c r="A573" s="350" t="s">
        <v>1075</v>
      </c>
      <c r="B573" s="350" t="s">
        <v>1640</v>
      </c>
      <c r="C573" s="352" t="s">
        <v>3005</v>
      </c>
    </row>
    <row r="574" spans="1:3">
      <c r="A574" s="350" t="s">
        <v>1051</v>
      </c>
      <c r="B574" s="350" t="s">
        <v>1052</v>
      </c>
      <c r="C574" s="352" t="s">
        <v>2999</v>
      </c>
    </row>
    <row r="575" spans="1:3">
      <c r="A575" s="350" t="s">
        <v>1053</v>
      </c>
      <c r="B575" s="350" t="s">
        <v>1054</v>
      </c>
      <c r="C575" s="352" t="s">
        <v>3006</v>
      </c>
    </row>
    <row r="576" spans="1:3">
      <c r="A576" s="350" t="s">
        <v>1055</v>
      </c>
      <c r="B576" s="350" t="s">
        <v>1056</v>
      </c>
      <c r="C576" s="352" t="s">
        <v>3002</v>
      </c>
    </row>
    <row r="577" spans="1:3">
      <c r="A577" s="350" t="s">
        <v>1057</v>
      </c>
      <c r="B577" s="350" t="s">
        <v>1058</v>
      </c>
      <c r="C577" s="352" t="s">
        <v>3010</v>
      </c>
    </row>
    <row r="578" spans="1:3">
      <c r="A578" s="350" t="s">
        <v>2091</v>
      </c>
      <c r="B578" s="350" t="s">
        <v>2092</v>
      </c>
      <c r="C578" s="352" t="s">
        <v>2480</v>
      </c>
    </row>
    <row r="579" spans="1:3">
      <c r="A579" s="350" t="s">
        <v>2025</v>
      </c>
      <c r="B579" s="350" t="s">
        <v>2093</v>
      </c>
      <c r="C579" s="352" t="s">
        <v>2480</v>
      </c>
    </row>
    <row r="580" spans="1:3">
      <c r="A580" s="350" t="s">
        <v>2026</v>
      </c>
      <c r="B580" s="350" t="s">
        <v>2094</v>
      </c>
      <c r="C580" s="352" t="s">
        <v>2480</v>
      </c>
    </row>
    <row r="581" spans="1:3">
      <c r="A581" s="350" t="s">
        <v>2027</v>
      </c>
      <c r="B581" s="350" t="s">
        <v>2095</v>
      </c>
      <c r="C581" s="352" t="s">
        <v>2480</v>
      </c>
    </row>
    <row r="582" spans="1:3">
      <c r="A582" s="350" t="s">
        <v>2028</v>
      </c>
      <c r="B582" s="350" t="s">
        <v>2096</v>
      </c>
      <c r="C582" s="352" t="s">
        <v>3009</v>
      </c>
    </row>
    <row r="583" spans="1:3">
      <c r="A583" s="350" t="s">
        <v>2029</v>
      </c>
      <c r="B583" s="350" t="s">
        <v>2097</v>
      </c>
      <c r="C583" s="352" t="s">
        <v>2480</v>
      </c>
    </row>
    <row r="584" spans="1:3">
      <c r="A584" s="350" t="s">
        <v>2098</v>
      </c>
      <c r="B584" s="350" t="s">
        <v>2099</v>
      </c>
      <c r="C584" s="352" t="s">
        <v>3005</v>
      </c>
    </row>
    <row r="585" spans="1:3">
      <c r="A585" s="350" t="s">
        <v>2030</v>
      </c>
      <c r="B585" s="350" t="s">
        <v>2100</v>
      </c>
      <c r="C585" s="352" t="s">
        <v>2480</v>
      </c>
    </row>
    <row r="586" spans="1:3">
      <c r="A586" s="350" t="s">
        <v>2031</v>
      </c>
      <c r="B586" s="350" t="s">
        <v>2101</v>
      </c>
      <c r="C586" s="352" t="s">
        <v>2480</v>
      </c>
    </row>
    <row r="587" spans="1:3">
      <c r="A587" s="350" t="s">
        <v>2032</v>
      </c>
      <c r="B587" s="350" t="s">
        <v>2102</v>
      </c>
      <c r="C587" s="352" t="s">
        <v>2480</v>
      </c>
    </row>
    <row r="588" spans="1:3">
      <c r="A588" s="350" t="s">
        <v>2033</v>
      </c>
      <c r="B588" s="350" t="s">
        <v>2103</v>
      </c>
      <c r="C588" s="352" t="s">
        <v>3010</v>
      </c>
    </row>
    <row r="589" spans="1:3">
      <c r="A589" s="350" t="s">
        <v>2034</v>
      </c>
      <c r="B589" s="350" t="s">
        <v>2104</v>
      </c>
      <c r="C589" s="352" t="s">
        <v>3009</v>
      </c>
    </row>
    <row r="590" spans="1:3">
      <c r="A590" s="350" t="s">
        <v>2012</v>
      </c>
      <c r="B590" s="350" t="s">
        <v>2105</v>
      </c>
      <c r="C590" s="352" t="s">
        <v>2480</v>
      </c>
    </row>
    <row r="591" spans="1:3">
      <c r="A591" s="350" t="s">
        <v>2013</v>
      </c>
      <c r="B591" s="350" t="s">
        <v>2168</v>
      </c>
      <c r="C591" s="352" t="s">
        <v>2480</v>
      </c>
    </row>
    <row r="592" spans="1:3">
      <c r="A592" s="350" t="s">
        <v>2014</v>
      </c>
      <c r="B592" s="350" t="s">
        <v>2106</v>
      </c>
      <c r="C592" s="352" t="s">
        <v>2480</v>
      </c>
    </row>
    <row r="593" spans="1:3">
      <c r="A593" s="350" t="s">
        <v>2015</v>
      </c>
      <c r="B593" s="350" t="s">
        <v>2107</v>
      </c>
      <c r="C593" s="352" t="s">
        <v>2480</v>
      </c>
    </row>
    <row r="594" spans="1:3">
      <c r="A594" s="350" t="s">
        <v>2016</v>
      </c>
      <c r="B594" s="350" t="s">
        <v>2108</v>
      </c>
      <c r="C594" s="352" t="s">
        <v>3010</v>
      </c>
    </row>
    <row r="595" spans="1:3">
      <c r="A595" s="350" t="s">
        <v>2017</v>
      </c>
      <c r="B595" s="350" t="s">
        <v>2109</v>
      </c>
      <c r="C595" s="352" t="s">
        <v>2480</v>
      </c>
    </row>
    <row r="596" spans="1:3">
      <c r="A596" s="350" t="s">
        <v>2019</v>
      </c>
      <c r="B596" s="350" t="s">
        <v>2110</v>
      </c>
      <c r="C596" s="352" t="s">
        <v>2480</v>
      </c>
    </row>
    <row r="597" spans="1:3">
      <c r="A597" s="350" t="s">
        <v>2020</v>
      </c>
      <c r="B597" s="350" t="s">
        <v>2111</v>
      </c>
      <c r="C597" s="352" t="s">
        <v>2480</v>
      </c>
    </row>
    <row r="598" spans="1:3">
      <c r="A598" s="350" t="s">
        <v>2021</v>
      </c>
      <c r="B598" s="350" t="s">
        <v>2112</v>
      </c>
      <c r="C598" s="352" t="s">
        <v>2480</v>
      </c>
    </row>
    <row r="599" spans="1:3">
      <c r="A599" s="350" t="s">
        <v>2022</v>
      </c>
      <c r="B599" s="350" t="s">
        <v>2113</v>
      </c>
      <c r="C599" s="352" t="s">
        <v>3001</v>
      </c>
    </row>
    <row r="600" spans="1:3">
      <c r="A600" s="350" t="s">
        <v>2037</v>
      </c>
      <c r="B600" s="350" t="s">
        <v>2114</v>
      </c>
      <c r="C600" s="352" t="s">
        <v>2480</v>
      </c>
    </row>
    <row r="601" spans="1:3">
      <c r="A601" s="350" t="s">
        <v>2038</v>
      </c>
      <c r="B601" s="350" t="s">
        <v>2115</v>
      </c>
      <c r="C601" s="352" t="s">
        <v>2480</v>
      </c>
    </row>
    <row r="602" spans="1:3">
      <c r="A602" s="350" t="s">
        <v>2039</v>
      </c>
      <c r="B602" s="350" t="s">
        <v>2116</v>
      </c>
      <c r="C602" s="352" t="s">
        <v>2480</v>
      </c>
    </row>
    <row r="603" spans="1:3">
      <c r="A603" s="350" t="s">
        <v>2040</v>
      </c>
      <c r="B603" s="350" t="s">
        <v>2117</v>
      </c>
      <c r="C603" s="352" t="s">
        <v>2480</v>
      </c>
    </row>
    <row r="604" spans="1:3">
      <c r="A604" s="350" t="s">
        <v>2041</v>
      </c>
      <c r="B604" s="350" t="s">
        <v>2118</v>
      </c>
      <c r="C604" s="352" t="s">
        <v>2480</v>
      </c>
    </row>
    <row r="605" spans="1:3">
      <c r="A605" s="350" t="s">
        <v>2119</v>
      </c>
      <c r="B605" s="350" t="s">
        <v>2120</v>
      </c>
      <c r="C605" s="352" t="s">
        <v>2480</v>
      </c>
    </row>
    <row r="606" spans="1:3">
      <c r="A606" s="350" t="s">
        <v>2042</v>
      </c>
      <c r="B606" s="350" t="s">
        <v>2121</v>
      </c>
      <c r="C606" s="352" t="s">
        <v>2480</v>
      </c>
    </row>
    <row r="607" spans="1:3">
      <c r="A607" s="350" t="s">
        <v>2043</v>
      </c>
      <c r="B607" s="350" t="s">
        <v>2122</v>
      </c>
      <c r="C607" s="352" t="s">
        <v>2480</v>
      </c>
    </row>
    <row r="608" spans="1:3">
      <c r="A608" s="350" t="s">
        <v>2044</v>
      </c>
      <c r="B608" s="350" t="s">
        <v>2123</v>
      </c>
      <c r="C608" s="352" t="s">
        <v>2480</v>
      </c>
    </row>
    <row r="609" spans="1:3">
      <c r="A609" s="350" t="s">
        <v>2045</v>
      </c>
      <c r="B609" s="350" t="s">
        <v>2124</v>
      </c>
      <c r="C609" s="352" t="s">
        <v>2480</v>
      </c>
    </row>
    <row r="610" spans="1:3">
      <c r="A610" s="350" t="s">
        <v>2046</v>
      </c>
      <c r="B610" s="350" t="s">
        <v>2125</v>
      </c>
      <c r="C610" s="352" t="s">
        <v>2480</v>
      </c>
    </row>
    <row r="611" spans="1:3">
      <c r="A611" s="350" t="s">
        <v>2047</v>
      </c>
      <c r="B611" s="350" t="s">
        <v>2126</v>
      </c>
      <c r="C611" s="352" t="s">
        <v>2480</v>
      </c>
    </row>
    <row r="612" spans="1:3">
      <c r="A612" s="350" t="s">
        <v>2049</v>
      </c>
      <c r="B612" s="350" t="s">
        <v>2127</v>
      </c>
      <c r="C612" s="352" t="s">
        <v>2480</v>
      </c>
    </row>
    <row r="613" spans="1:3">
      <c r="A613" s="350" t="s">
        <v>2050</v>
      </c>
      <c r="B613" s="350" t="s">
        <v>2128</v>
      </c>
      <c r="C613" s="352" t="s">
        <v>2480</v>
      </c>
    </row>
    <row r="614" spans="1:3">
      <c r="A614" s="350" t="s">
        <v>2051</v>
      </c>
      <c r="B614" s="350" t="s">
        <v>2129</v>
      </c>
      <c r="C614" s="352" t="s">
        <v>2480</v>
      </c>
    </row>
    <row r="615" spans="1:3">
      <c r="A615" s="350" t="s">
        <v>2052</v>
      </c>
      <c r="B615" s="350" t="s">
        <v>2130</v>
      </c>
      <c r="C615" s="352" t="s">
        <v>2480</v>
      </c>
    </row>
    <row r="616" spans="1:3">
      <c r="A616" s="350" t="s">
        <v>2062</v>
      </c>
      <c r="B616" s="350" t="s">
        <v>2131</v>
      </c>
      <c r="C616" s="352" t="s">
        <v>2480</v>
      </c>
    </row>
    <row r="617" spans="1:3">
      <c r="A617" s="350" t="s">
        <v>2063</v>
      </c>
      <c r="B617" s="350" t="s">
        <v>2132</v>
      </c>
      <c r="C617" s="352" t="s">
        <v>2480</v>
      </c>
    </row>
    <row r="618" spans="1:3">
      <c r="A618" s="350" t="s">
        <v>2064</v>
      </c>
      <c r="B618" s="350" t="s">
        <v>2133</v>
      </c>
      <c r="C618" s="352" t="s">
        <v>2480</v>
      </c>
    </row>
    <row r="619" spans="1:3">
      <c r="A619" s="350" t="s">
        <v>2065</v>
      </c>
      <c r="B619" s="350" t="s">
        <v>2134</v>
      </c>
      <c r="C619" s="352" t="s">
        <v>2480</v>
      </c>
    </row>
    <row r="620" spans="1:3">
      <c r="A620" s="350" t="s">
        <v>2066</v>
      </c>
      <c r="B620" s="350" t="s">
        <v>2135</v>
      </c>
      <c r="C620" s="352" t="s">
        <v>3007</v>
      </c>
    </row>
    <row r="621" spans="1:3">
      <c r="A621" s="350" t="s">
        <v>2055</v>
      </c>
      <c r="B621" s="350" t="s">
        <v>2136</v>
      </c>
      <c r="C621" s="352" t="s">
        <v>2480</v>
      </c>
    </row>
    <row r="622" spans="1:3">
      <c r="A622" s="350" t="s">
        <v>2056</v>
      </c>
      <c r="B622" s="350" t="s">
        <v>2137</v>
      </c>
      <c r="C622" s="352" t="s">
        <v>2480</v>
      </c>
    </row>
    <row r="623" spans="1:3">
      <c r="A623" s="350" t="s">
        <v>2057</v>
      </c>
      <c r="B623" s="350" t="s">
        <v>2138</v>
      </c>
      <c r="C623" s="352" t="s">
        <v>2480</v>
      </c>
    </row>
    <row r="624" spans="1:3">
      <c r="A624" s="350" t="s">
        <v>2058</v>
      </c>
      <c r="B624" s="350" t="s">
        <v>2139</v>
      </c>
      <c r="C624" s="352" t="s">
        <v>2480</v>
      </c>
    </row>
    <row r="625" spans="1:3">
      <c r="A625" s="350" t="s">
        <v>2059</v>
      </c>
      <c r="B625" s="350" t="s">
        <v>2140</v>
      </c>
      <c r="C625" s="352" t="s">
        <v>3009</v>
      </c>
    </row>
    <row r="626" spans="1:3">
      <c r="A626" s="350" t="s">
        <v>2081</v>
      </c>
      <c r="B626" s="350" t="s">
        <v>2141</v>
      </c>
      <c r="C626" s="352" t="s">
        <v>3443</v>
      </c>
    </row>
    <row r="627" spans="1:3">
      <c r="A627" s="350" t="s">
        <v>2082</v>
      </c>
      <c r="B627" s="350" t="s">
        <v>2142</v>
      </c>
      <c r="C627" s="352" t="s">
        <v>2480</v>
      </c>
    </row>
    <row r="628" spans="1:3">
      <c r="A628" s="350" t="s">
        <v>2083</v>
      </c>
      <c r="B628" s="350" t="s">
        <v>2143</v>
      </c>
      <c r="C628" s="352" t="s">
        <v>2480</v>
      </c>
    </row>
    <row r="629" spans="1:3">
      <c r="A629" s="350" t="s">
        <v>2084</v>
      </c>
      <c r="B629" s="350" t="s">
        <v>2144</v>
      </c>
      <c r="C629" s="352" t="s">
        <v>2480</v>
      </c>
    </row>
    <row r="630" spans="1:3">
      <c r="A630" s="350" t="s">
        <v>2086</v>
      </c>
      <c r="B630" s="350" t="s">
        <v>2145</v>
      </c>
      <c r="C630" s="352" t="s">
        <v>3443</v>
      </c>
    </row>
    <row r="631" spans="1:3">
      <c r="A631" s="350" t="s">
        <v>2087</v>
      </c>
      <c r="B631" s="350" t="s">
        <v>2146</v>
      </c>
      <c r="C631" s="352" t="s">
        <v>2480</v>
      </c>
    </row>
    <row r="632" spans="1:3">
      <c r="A632" s="350" t="s">
        <v>2088</v>
      </c>
      <c r="B632" s="350" t="s">
        <v>2147</v>
      </c>
      <c r="C632" s="352" t="s">
        <v>2480</v>
      </c>
    </row>
    <row r="633" spans="1:3">
      <c r="A633" s="350" t="s">
        <v>2089</v>
      </c>
      <c r="B633" s="350" t="s">
        <v>2148</v>
      </c>
      <c r="C633" s="352" t="s">
        <v>3027</v>
      </c>
    </row>
    <row r="634" spans="1:3">
      <c r="A634" s="350" t="s">
        <v>2090</v>
      </c>
      <c r="B634" s="350" t="s">
        <v>2149</v>
      </c>
      <c r="C634" s="352" t="s">
        <v>3443</v>
      </c>
    </row>
    <row r="635" spans="1:3">
      <c r="A635" s="350" t="s">
        <v>2075</v>
      </c>
      <c r="B635" s="350" t="s">
        <v>2150</v>
      </c>
      <c r="C635" s="352" t="s">
        <v>3047</v>
      </c>
    </row>
    <row r="636" spans="1:3">
      <c r="A636" s="350" t="s">
        <v>2076</v>
      </c>
      <c r="B636" s="350" t="s">
        <v>2151</v>
      </c>
      <c r="C636" s="352" t="s">
        <v>2480</v>
      </c>
    </row>
    <row r="637" spans="1:3">
      <c r="A637" s="350" t="s">
        <v>2077</v>
      </c>
      <c r="B637" s="350" t="s">
        <v>2152</v>
      </c>
      <c r="C637" s="352" t="s">
        <v>2480</v>
      </c>
    </row>
    <row r="638" spans="1:3">
      <c r="A638" s="350" t="s">
        <v>2078</v>
      </c>
      <c r="B638" s="350" t="s">
        <v>2153</v>
      </c>
      <c r="C638" s="352" t="s">
        <v>3048</v>
      </c>
    </row>
    <row r="639" spans="1:3">
      <c r="A639" s="350" t="s">
        <v>2069</v>
      </c>
      <c r="B639" s="350" t="s">
        <v>2154</v>
      </c>
      <c r="C639" s="352" t="s">
        <v>3010</v>
      </c>
    </row>
    <row r="640" spans="1:3">
      <c r="A640" s="350" t="s">
        <v>2070</v>
      </c>
      <c r="B640" s="350" t="s">
        <v>2155</v>
      </c>
      <c r="C640" s="352" t="s">
        <v>2480</v>
      </c>
    </row>
    <row r="641" spans="1:3">
      <c r="A641" s="350" t="s">
        <v>2071</v>
      </c>
      <c r="B641" s="350" t="s">
        <v>2156</v>
      </c>
      <c r="C641" s="352" t="s">
        <v>2480</v>
      </c>
    </row>
    <row r="642" spans="1:3">
      <c r="A642" s="350" t="s">
        <v>2072</v>
      </c>
      <c r="B642" s="350" t="s">
        <v>2157</v>
      </c>
      <c r="C642" s="352" t="s">
        <v>2480</v>
      </c>
    </row>
    <row r="643" spans="1:3">
      <c r="A643" s="350" t="s">
        <v>2073</v>
      </c>
      <c r="B643" s="350" t="s">
        <v>2158</v>
      </c>
      <c r="C643" s="352" t="s">
        <v>3010</v>
      </c>
    </row>
    <row r="644" spans="1:3">
      <c r="A644" s="350" t="s">
        <v>10</v>
      </c>
      <c r="B644" s="350" t="s">
        <v>11</v>
      </c>
      <c r="C644" s="352" t="s">
        <v>3002</v>
      </c>
    </row>
    <row r="645" spans="1:3">
      <c r="A645" s="350" t="s">
        <v>13</v>
      </c>
      <c r="B645" s="350" t="s">
        <v>14</v>
      </c>
      <c r="C645" s="352" t="s">
        <v>3000</v>
      </c>
    </row>
    <row r="646" spans="1:3">
      <c r="A646" s="350" t="s">
        <v>16</v>
      </c>
      <c r="B646" s="350" t="s">
        <v>17</v>
      </c>
      <c r="C646" s="352" t="s">
        <v>3006</v>
      </c>
    </row>
    <row r="647" spans="1:3">
      <c r="A647" s="350" t="s">
        <v>19</v>
      </c>
      <c r="B647" s="350" t="s">
        <v>20</v>
      </c>
      <c r="C647" s="352" t="s">
        <v>3000</v>
      </c>
    </row>
    <row r="648" spans="1:3">
      <c r="A648" s="350" t="s">
        <v>22</v>
      </c>
      <c r="B648" s="350" t="s">
        <v>23</v>
      </c>
      <c r="C648" s="352" t="s">
        <v>2998</v>
      </c>
    </row>
    <row r="649" spans="1:3">
      <c r="A649" s="350" t="s">
        <v>37</v>
      </c>
      <c r="B649" s="350" t="s">
        <v>38</v>
      </c>
      <c r="C649" s="352" t="s">
        <v>3027</v>
      </c>
    </row>
    <row r="650" spans="1:3">
      <c r="A650" s="350" t="s">
        <v>39</v>
      </c>
      <c r="B650" s="350" t="s">
        <v>40</v>
      </c>
      <c r="C650" s="352" t="s">
        <v>3443</v>
      </c>
    </row>
    <row r="651" spans="1:3">
      <c r="A651" s="350" t="s">
        <v>2512</v>
      </c>
      <c r="B651" s="350" t="s">
        <v>2513</v>
      </c>
      <c r="C651" s="352" t="s">
        <v>2999</v>
      </c>
    </row>
    <row r="652" spans="1:3">
      <c r="A652" s="350" t="s">
        <v>2514</v>
      </c>
      <c r="B652" s="350" t="s">
        <v>2515</v>
      </c>
      <c r="C652" s="352" t="s">
        <v>2999</v>
      </c>
    </row>
    <row r="653" spans="1:3">
      <c r="A653" s="350" t="s">
        <v>51</v>
      </c>
      <c r="B653" s="350" t="s">
        <v>52</v>
      </c>
      <c r="C653" s="352" t="s">
        <v>3007</v>
      </c>
    </row>
    <row r="654" spans="1:3">
      <c r="A654" s="350" t="s">
        <v>53</v>
      </c>
      <c r="B654" s="350" t="s">
        <v>54</v>
      </c>
      <c r="C654" s="352" t="s">
        <v>2999</v>
      </c>
    </row>
    <row r="655" spans="1:3">
      <c r="A655" s="350" t="s">
        <v>63</v>
      </c>
      <c r="B655" s="350" t="s">
        <v>64</v>
      </c>
      <c r="C655" s="352" t="s">
        <v>2480</v>
      </c>
    </row>
    <row r="656" spans="1:3">
      <c r="A656" s="350" t="s">
        <v>65</v>
      </c>
      <c r="B656" s="350" t="s">
        <v>66</v>
      </c>
      <c r="C656" s="352" t="s">
        <v>2480</v>
      </c>
    </row>
    <row r="657" spans="1:3">
      <c r="A657" s="350" t="s">
        <v>67</v>
      </c>
      <c r="B657" s="350" t="s">
        <v>68</v>
      </c>
      <c r="C657" s="352" t="s">
        <v>2480</v>
      </c>
    </row>
    <row r="658" spans="1:3">
      <c r="A658" s="350" t="s">
        <v>69</v>
      </c>
      <c r="B658" s="350" t="s">
        <v>70</v>
      </c>
      <c r="C658" s="352" t="s">
        <v>3419</v>
      </c>
    </row>
    <row r="659" spans="1:3">
      <c r="A659" s="350" t="s">
        <v>73</v>
      </c>
      <c r="B659" s="350" t="s">
        <v>74</v>
      </c>
      <c r="C659" s="352" t="s">
        <v>2480</v>
      </c>
    </row>
    <row r="660" spans="1:3">
      <c r="A660" s="350" t="s">
        <v>75</v>
      </c>
      <c r="B660" s="350" t="s">
        <v>76</v>
      </c>
      <c r="C660" s="352" t="s">
        <v>2480</v>
      </c>
    </row>
    <row r="661" spans="1:3">
      <c r="A661" s="350" t="s">
        <v>77</v>
      </c>
      <c r="B661" s="350" t="s">
        <v>78</v>
      </c>
      <c r="C661" s="352" t="s">
        <v>2480</v>
      </c>
    </row>
    <row r="662" spans="1:3">
      <c r="A662" s="350" t="s">
        <v>79</v>
      </c>
      <c r="B662" s="350" t="s">
        <v>80</v>
      </c>
      <c r="C662" s="352" t="s">
        <v>2480</v>
      </c>
    </row>
    <row r="663" spans="1:3">
      <c r="A663" s="350" t="s">
        <v>81</v>
      </c>
      <c r="B663" s="350" t="s">
        <v>82</v>
      </c>
      <c r="C663" s="352" t="s">
        <v>2480</v>
      </c>
    </row>
    <row r="664" spans="1:3">
      <c r="A664" s="350" t="s">
        <v>83</v>
      </c>
      <c r="B664" s="350" t="s">
        <v>84</v>
      </c>
      <c r="C664" s="352" t="s">
        <v>2480</v>
      </c>
    </row>
    <row r="665" spans="1:3">
      <c r="A665" s="350" t="s">
        <v>85</v>
      </c>
      <c r="B665" s="350" t="s">
        <v>86</v>
      </c>
      <c r="C665" s="352" t="s">
        <v>2480</v>
      </c>
    </row>
    <row r="666" spans="1:3">
      <c r="A666" s="350" t="s">
        <v>87</v>
      </c>
      <c r="B666" s="350" t="s">
        <v>88</v>
      </c>
      <c r="C666" s="352" t="s">
        <v>2480</v>
      </c>
    </row>
    <row r="667" spans="1:3">
      <c r="A667" s="350" t="s">
        <v>89</v>
      </c>
      <c r="B667" s="350" t="s">
        <v>90</v>
      </c>
      <c r="C667" s="352" t="s">
        <v>2480</v>
      </c>
    </row>
    <row r="668" spans="1:3">
      <c r="A668" s="350" t="s">
        <v>91</v>
      </c>
      <c r="B668" s="350" t="s">
        <v>92</v>
      </c>
      <c r="C668" s="352" t="s">
        <v>3000</v>
      </c>
    </row>
    <row r="669" spans="1:3">
      <c r="A669" s="350" t="s">
        <v>96</v>
      </c>
      <c r="B669" s="350" t="s">
        <v>97</v>
      </c>
      <c r="C669" s="352" t="s">
        <v>2998</v>
      </c>
    </row>
    <row r="670" spans="1:3">
      <c r="A670" s="350" t="s">
        <v>100</v>
      </c>
      <c r="B670" s="350" t="s">
        <v>101</v>
      </c>
      <c r="C670" s="352" t="s">
        <v>3010</v>
      </c>
    </row>
    <row r="671" spans="1:3">
      <c r="A671" s="350" t="s">
        <v>102</v>
      </c>
      <c r="B671" s="350" t="s">
        <v>103</v>
      </c>
      <c r="C671" s="352" t="s">
        <v>2999</v>
      </c>
    </row>
    <row r="672" spans="1:3">
      <c r="A672" s="350" t="s">
        <v>104</v>
      </c>
      <c r="B672" s="350" t="s">
        <v>105</v>
      </c>
      <c r="C672" s="352" t="s">
        <v>2480</v>
      </c>
    </row>
    <row r="673" spans="1:3">
      <c r="A673" s="350" t="s">
        <v>106</v>
      </c>
      <c r="B673" s="350" t="s">
        <v>107</v>
      </c>
      <c r="C673" s="352" t="s">
        <v>2480</v>
      </c>
    </row>
    <row r="674" spans="1:3">
      <c r="A674" s="350" t="s">
        <v>108</v>
      </c>
      <c r="B674" s="350" t="s">
        <v>109</v>
      </c>
      <c r="C674" s="352" t="s">
        <v>2480</v>
      </c>
    </row>
    <row r="675" spans="1:3">
      <c r="A675" s="350" t="s">
        <v>110</v>
      </c>
      <c r="B675" s="350" t="s">
        <v>111</v>
      </c>
      <c r="C675" s="352" t="s">
        <v>2480</v>
      </c>
    </row>
    <row r="676" spans="1:3">
      <c r="A676" s="350" t="s">
        <v>112</v>
      </c>
      <c r="B676" s="350" t="s">
        <v>113</v>
      </c>
      <c r="C676" s="352" t="s">
        <v>3443</v>
      </c>
    </row>
    <row r="677" spans="1:3">
      <c r="A677" s="350" t="s">
        <v>115</v>
      </c>
      <c r="B677" s="350" t="s">
        <v>116</v>
      </c>
      <c r="C677" s="352" t="s">
        <v>2480</v>
      </c>
    </row>
    <row r="678" spans="1:3">
      <c r="A678" s="350" t="s">
        <v>117</v>
      </c>
      <c r="B678" s="350" t="s">
        <v>118</v>
      </c>
      <c r="C678" s="352" t="s">
        <v>3010</v>
      </c>
    </row>
    <row r="679" spans="1:3">
      <c r="A679" s="350" t="s">
        <v>119</v>
      </c>
      <c r="B679" s="350" t="s">
        <v>120</v>
      </c>
      <c r="C679" s="352" t="s">
        <v>3443</v>
      </c>
    </row>
    <row r="680" spans="1:3">
      <c r="A680" s="350" t="s">
        <v>121</v>
      </c>
      <c r="B680" s="350" t="s">
        <v>122</v>
      </c>
      <c r="C680" s="352" t="s">
        <v>3005</v>
      </c>
    </row>
    <row r="681" spans="1:3">
      <c r="A681" s="350" t="s">
        <v>123</v>
      </c>
      <c r="B681" s="350" t="s">
        <v>124</v>
      </c>
      <c r="C681" s="352" t="s">
        <v>2480</v>
      </c>
    </row>
    <row r="682" spans="1:3">
      <c r="A682" s="350" t="s">
        <v>125</v>
      </c>
      <c r="B682" s="350" t="s">
        <v>126</v>
      </c>
      <c r="C682" s="352" t="s">
        <v>2999</v>
      </c>
    </row>
    <row r="683" spans="1:3">
      <c r="A683" s="350" t="s">
        <v>131</v>
      </c>
      <c r="B683" s="350" t="s">
        <v>132</v>
      </c>
      <c r="C683" s="352" t="s">
        <v>3010</v>
      </c>
    </row>
    <row r="684" spans="1:3">
      <c r="A684" s="350" t="s">
        <v>135</v>
      </c>
      <c r="B684" s="350" t="s">
        <v>136</v>
      </c>
      <c r="C684" s="352" t="s">
        <v>3006</v>
      </c>
    </row>
    <row r="685" spans="1:3">
      <c r="A685" s="350" t="s">
        <v>137</v>
      </c>
      <c r="B685" s="350" t="s">
        <v>138</v>
      </c>
      <c r="C685" s="352" t="s">
        <v>2999</v>
      </c>
    </row>
    <row r="686" spans="1:3">
      <c r="A686" s="350" t="s">
        <v>139</v>
      </c>
      <c r="B686" s="350" t="s">
        <v>140</v>
      </c>
      <c r="C686" s="352" t="s">
        <v>3010</v>
      </c>
    </row>
    <row r="687" spans="1:3">
      <c r="A687" s="350" t="s">
        <v>141</v>
      </c>
      <c r="B687" s="350" t="s">
        <v>142</v>
      </c>
      <c r="C687" s="352" t="s">
        <v>2999</v>
      </c>
    </row>
    <row r="688" spans="1:3">
      <c r="A688" s="350" t="s">
        <v>143</v>
      </c>
      <c r="B688" s="350" t="s">
        <v>144</v>
      </c>
      <c r="C688" s="352" t="s">
        <v>3001</v>
      </c>
    </row>
    <row r="689" spans="1:3">
      <c r="A689" s="350" t="s">
        <v>145</v>
      </c>
      <c r="B689" s="350" t="s">
        <v>146</v>
      </c>
      <c r="C689" s="352" t="s">
        <v>2480</v>
      </c>
    </row>
    <row r="690" spans="1:3">
      <c r="A690" s="350" t="s">
        <v>147</v>
      </c>
      <c r="B690" s="350" t="s">
        <v>148</v>
      </c>
      <c r="C690" s="352" t="s">
        <v>3010</v>
      </c>
    </row>
    <row r="691" spans="1:3">
      <c r="A691" s="350" t="s">
        <v>149</v>
      </c>
      <c r="B691" s="350" t="s">
        <v>150</v>
      </c>
      <c r="C691" s="352" t="s">
        <v>3000</v>
      </c>
    </row>
    <row r="692" spans="1:3">
      <c r="A692" s="350" t="s">
        <v>151</v>
      </c>
      <c r="B692" s="350" t="s">
        <v>152</v>
      </c>
      <c r="C692" s="352" t="s">
        <v>2480</v>
      </c>
    </row>
    <row r="693" spans="1:3">
      <c r="A693" s="350" t="s">
        <v>1641</v>
      </c>
      <c r="B693" s="350" t="s">
        <v>1642</v>
      </c>
      <c r="C693" s="352" t="s">
        <v>3028</v>
      </c>
    </row>
    <row r="694" spans="1:3">
      <c r="A694" s="350" t="s">
        <v>1643</v>
      </c>
      <c r="B694" s="350" t="s">
        <v>1644</v>
      </c>
      <c r="C694" s="352" t="s">
        <v>3004</v>
      </c>
    </row>
    <row r="695" spans="1:3">
      <c r="A695" s="350" t="s">
        <v>1645</v>
      </c>
      <c r="B695" s="350" t="s">
        <v>1646</v>
      </c>
      <c r="C695" s="352" t="s">
        <v>3004</v>
      </c>
    </row>
    <row r="696" spans="1:3">
      <c r="A696" s="350" t="s">
        <v>1647</v>
      </c>
      <c r="B696" s="350" t="s">
        <v>1648</v>
      </c>
      <c r="C696" s="352" t="s">
        <v>3008</v>
      </c>
    </row>
    <row r="697" spans="1:3">
      <c r="A697" s="350" t="s">
        <v>2516</v>
      </c>
      <c r="B697" s="350" t="s">
        <v>2517</v>
      </c>
      <c r="C697" s="352" t="s">
        <v>2999</v>
      </c>
    </row>
    <row r="698" spans="1:3">
      <c r="A698" s="350" t="s">
        <v>1649</v>
      </c>
      <c r="B698" s="350" t="s">
        <v>1650</v>
      </c>
      <c r="C698" s="352" t="s">
        <v>3009</v>
      </c>
    </row>
    <row r="699" spans="1:3">
      <c r="A699" s="350" t="s">
        <v>187</v>
      </c>
      <c r="B699" s="350" t="s">
        <v>188</v>
      </c>
      <c r="C699" s="352" t="s">
        <v>3009</v>
      </c>
    </row>
    <row r="700" spans="1:3">
      <c r="A700" s="350" t="s">
        <v>189</v>
      </c>
      <c r="B700" s="350" t="s">
        <v>190</v>
      </c>
      <c r="C700" s="352" t="s">
        <v>2480</v>
      </c>
    </row>
    <row r="701" spans="1:3">
      <c r="A701" s="350" t="s">
        <v>191</v>
      </c>
      <c r="B701" s="350" t="s">
        <v>192</v>
      </c>
      <c r="C701" s="352" t="s">
        <v>2480</v>
      </c>
    </row>
    <row r="702" spans="1:3">
      <c r="A702" s="350" t="s">
        <v>193</v>
      </c>
      <c r="B702" s="350" t="s">
        <v>194</v>
      </c>
      <c r="C702" s="352" t="s">
        <v>2480</v>
      </c>
    </row>
    <row r="703" spans="1:3">
      <c r="A703" s="350" t="s">
        <v>2518</v>
      </c>
      <c r="B703" s="350" t="s">
        <v>2519</v>
      </c>
      <c r="C703" s="352" t="s">
        <v>2999</v>
      </c>
    </row>
    <row r="704" spans="1:3">
      <c r="A704" s="350" t="s">
        <v>1652</v>
      </c>
      <c r="B704" s="350" t="s">
        <v>196</v>
      </c>
      <c r="C704" s="352" t="s">
        <v>3006</v>
      </c>
    </row>
    <row r="705" spans="1:3">
      <c r="A705" s="350" t="s">
        <v>205</v>
      </c>
      <c r="B705" s="350" t="s">
        <v>206</v>
      </c>
      <c r="C705" s="352" t="s">
        <v>2480</v>
      </c>
    </row>
    <row r="706" spans="1:3">
      <c r="A706" s="350" t="s">
        <v>207</v>
      </c>
      <c r="B706" s="350" t="s">
        <v>208</v>
      </c>
      <c r="C706" s="352" t="s">
        <v>2480</v>
      </c>
    </row>
    <row r="707" spans="1:3">
      <c r="A707" s="350" t="s">
        <v>209</v>
      </c>
      <c r="B707" s="350" t="s">
        <v>210</v>
      </c>
      <c r="C707" s="352" t="s">
        <v>2480</v>
      </c>
    </row>
    <row r="708" spans="1:3">
      <c r="A708" s="350" t="s">
        <v>211</v>
      </c>
      <c r="B708" s="350" t="s">
        <v>212</v>
      </c>
      <c r="C708" s="352" t="s">
        <v>2480</v>
      </c>
    </row>
    <row r="709" spans="1:3">
      <c r="A709" s="350" t="s">
        <v>213</v>
      </c>
      <c r="B709" s="350" t="s">
        <v>214</v>
      </c>
      <c r="C709" s="352" t="s">
        <v>3010</v>
      </c>
    </row>
    <row r="710" spans="1:3">
      <c r="A710" s="350" t="s">
        <v>2520</v>
      </c>
      <c r="B710" s="350" t="s">
        <v>2521</v>
      </c>
      <c r="C710" s="352" t="s">
        <v>2999</v>
      </c>
    </row>
    <row r="711" spans="1:3">
      <c r="A711" s="350" t="s">
        <v>1653</v>
      </c>
      <c r="B711" s="350" t="s">
        <v>1654</v>
      </c>
      <c r="C711" s="352" t="s">
        <v>3003</v>
      </c>
    </row>
    <row r="712" spans="1:3">
      <c r="A712" s="350" t="s">
        <v>1655</v>
      </c>
      <c r="B712" s="350" t="s">
        <v>1656</v>
      </c>
      <c r="C712" s="352" t="s">
        <v>3005</v>
      </c>
    </row>
    <row r="713" spans="1:3">
      <c r="A713" s="350" t="s">
        <v>2522</v>
      </c>
      <c r="B713" s="350" t="s">
        <v>2523</v>
      </c>
      <c r="C713" s="352" t="s">
        <v>2999</v>
      </c>
    </row>
    <row r="714" spans="1:3">
      <c r="A714" s="350" t="s">
        <v>1657</v>
      </c>
      <c r="B714" s="350" t="s">
        <v>1658</v>
      </c>
      <c r="C714" s="352" t="s">
        <v>2998</v>
      </c>
    </row>
    <row r="715" spans="1:3">
      <c r="A715" s="350" t="s">
        <v>1659</v>
      </c>
      <c r="B715" s="350" t="s">
        <v>1660</v>
      </c>
      <c r="C715" s="352" t="s">
        <v>3010</v>
      </c>
    </row>
    <row r="716" spans="1:3">
      <c r="A716" s="350" t="s">
        <v>2524</v>
      </c>
      <c r="B716" s="350" t="s">
        <v>2525</v>
      </c>
      <c r="C716" s="352" t="s">
        <v>3010</v>
      </c>
    </row>
    <row r="717" spans="1:3">
      <c r="A717" s="350" t="s">
        <v>1661</v>
      </c>
      <c r="B717" s="350" t="s">
        <v>1662</v>
      </c>
      <c r="C717" s="352" t="s">
        <v>3007</v>
      </c>
    </row>
    <row r="718" spans="1:3">
      <c r="A718" s="350" t="s">
        <v>1663</v>
      </c>
      <c r="B718" s="350" t="s">
        <v>1664</v>
      </c>
      <c r="C718" s="352" t="s">
        <v>3002</v>
      </c>
    </row>
    <row r="719" spans="1:3">
      <c r="A719" s="350" t="s">
        <v>1665</v>
      </c>
      <c r="B719" s="350" t="s">
        <v>1666</v>
      </c>
      <c r="C719" s="352" t="s">
        <v>3010</v>
      </c>
    </row>
    <row r="720" spans="1:3">
      <c r="A720" s="350" t="s">
        <v>1667</v>
      </c>
      <c r="B720" s="350" t="s">
        <v>1668</v>
      </c>
      <c r="C720" s="352" t="s">
        <v>3002</v>
      </c>
    </row>
    <row r="721" spans="1:3">
      <c r="A721" s="350" t="s">
        <v>219</v>
      </c>
      <c r="B721" s="350" t="s">
        <v>2794</v>
      </c>
      <c r="C721" s="352" t="s">
        <v>2999</v>
      </c>
    </row>
    <row r="722" spans="1:3">
      <c r="A722" s="350" t="s">
        <v>224</v>
      </c>
      <c r="B722" s="350" t="s">
        <v>225</v>
      </c>
      <c r="C722" s="352" t="s">
        <v>2999</v>
      </c>
    </row>
    <row r="723" spans="1:3">
      <c r="A723" s="350" t="s">
        <v>230</v>
      </c>
      <c r="B723" s="350" t="s">
        <v>231</v>
      </c>
      <c r="C723" s="352" t="s">
        <v>3004</v>
      </c>
    </row>
    <row r="724" spans="1:3">
      <c r="A724" s="350" t="s">
        <v>242</v>
      </c>
      <c r="B724" s="350" t="s">
        <v>243</v>
      </c>
      <c r="C724" s="352" t="s">
        <v>2480</v>
      </c>
    </row>
    <row r="725" spans="1:3">
      <c r="A725" s="350" t="s">
        <v>244</v>
      </c>
      <c r="B725" s="350" t="s">
        <v>245</v>
      </c>
      <c r="C725" s="352" t="s">
        <v>2480</v>
      </c>
    </row>
    <row r="726" spans="1:3">
      <c r="A726" s="350" t="s">
        <v>246</v>
      </c>
      <c r="B726" s="350" t="s">
        <v>247</v>
      </c>
      <c r="C726" s="352" t="s">
        <v>2480</v>
      </c>
    </row>
    <row r="727" spans="1:3">
      <c r="A727" s="350" t="s">
        <v>248</v>
      </c>
      <c r="B727" s="350" t="s">
        <v>249</v>
      </c>
      <c r="C727" s="352" t="s">
        <v>2480</v>
      </c>
    </row>
    <row r="728" spans="1:3">
      <c r="A728" s="350" t="s">
        <v>250</v>
      </c>
      <c r="B728" s="350" t="s">
        <v>251</v>
      </c>
      <c r="C728" s="352" t="s">
        <v>3002</v>
      </c>
    </row>
    <row r="729" spans="1:3">
      <c r="A729" s="350" t="s">
        <v>252</v>
      </c>
      <c r="B729" s="350" t="s">
        <v>253</v>
      </c>
      <c r="C729" s="352" t="s">
        <v>2480</v>
      </c>
    </row>
    <row r="730" spans="1:3">
      <c r="A730" s="350" t="s">
        <v>254</v>
      </c>
      <c r="B730" s="350" t="s">
        <v>255</v>
      </c>
      <c r="C730" s="352" t="s">
        <v>2480</v>
      </c>
    </row>
    <row r="731" spans="1:3">
      <c r="A731" s="350" t="s">
        <v>256</v>
      </c>
      <c r="B731" s="350" t="s">
        <v>257</v>
      </c>
      <c r="C731" s="352" t="s">
        <v>2480</v>
      </c>
    </row>
    <row r="732" spans="1:3">
      <c r="A732" s="350" t="s">
        <v>258</v>
      </c>
      <c r="B732" s="350" t="s">
        <v>259</v>
      </c>
      <c r="C732" s="352" t="s">
        <v>2480</v>
      </c>
    </row>
    <row r="733" spans="1:3">
      <c r="A733" s="350" t="s">
        <v>260</v>
      </c>
      <c r="B733" s="350" t="s">
        <v>261</v>
      </c>
      <c r="C733" s="352" t="s">
        <v>3443</v>
      </c>
    </row>
    <row r="734" spans="1:3">
      <c r="A734" s="350" t="s">
        <v>262</v>
      </c>
      <c r="B734" s="350" t="s">
        <v>263</v>
      </c>
      <c r="C734" s="352" t="s">
        <v>2480</v>
      </c>
    </row>
    <row r="735" spans="1:3">
      <c r="A735" s="350" t="s">
        <v>264</v>
      </c>
      <c r="B735" s="350" t="s">
        <v>265</v>
      </c>
      <c r="C735" s="352" t="s">
        <v>2480</v>
      </c>
    </row>
    <row r="736" spans="1:3">
      <c r="A736" s="350" t="s">
        <v>266</v>
      </c>
      <c r="B736" s="350" t="s">
        <v>267</v>
      </c>
      <c r="C736" s="352" t="s">
        <v>2480</v>
      </c>
    </row>
    <row r="737" spans="1:3">
      <c r="A737" s="350" t="s">
        <v>268</v>
      </c>
      <c r="B737" s="350" t="s">
        <v>269</v>
      </c>
      <c r="C737" s="352" t="s">
        <v>2480</v>
      </c>
    </row>
    <row r="738" spans="1:3">
      <c r="A738" s="350" t="s">
        <v>270</v>
      </c>
      <c r="B738" s="350" t="s">
        <v>2795</v>
      </c>
      <c r="C738" s="352" t="s">
        <v>3028</v>
      </c>
    </row>
    <row r="739" spans="1:3">
      <c r="A739" s="350" t="s">
        <v>272</v>
      </c>
      <c r="B739" s="350" t="s">
        <v>273</v>
      </c>
      <c r="C739" s="352" t="s">
        <v>3419</v>
      </c>
    </row>
    <row r="740" spans="1:3">
      <c r="A740" s="350" t="s">
        <v>310</v>
      </c>
      <c r="B740" s="350" t="s">
        <v>2796</v>
      </c>
      <c r="C740" s="352" t="s">
        <v>2480</v>
      </c>
    </row>
    <row r="741" spans="1:3">
      <c r="A741" s="350" t="s">
        <v>312</v>
      </c>
      <c r="B741" s="350" t="s">
        <v>2797</v>
      </c>
      <c r="C741" s="352" t="s">
        <v>2480</v>
      </c>
    </row>
    <row r="742" spans="1:3">
      <c r="A742" s="350" t="s">
        <v>314</v>
      </c>
      <c r="B742" s="350" t="s">
        <v>2798</v>
      </c>
      <c r="C742" s="352" t="s">
        <v>2480</v>
      </c>
    </row>
    <row r="743" spans="1:3">
      <c r="A743" s="350" t="s">
        <v>316</v>
      </c>
      <c r="B743" s="350" t="s">
        <v>2799</v>
      </c>
      <c r="C743" s="352" t="s">
        <v>2480</v>
      </c>
    </row>
    <row r="744" spans="1:3">
      <c r="A744" s="350" t="s">
        <v>318</v>
      </c>
      <c r="B744" s="350" t="s">
        <v>2800</v>
      </c>
      <c r="C744" s="352" t="s">
        <v>2480</v>
      </c>
    </row>
    <row r="745" spans="1:3">
      <c r="A745" s="350" t="s">
        <v>1669</v>
      </c>
      <c r="B745" s="350" t="s">
        <v>1670</v>
      </c>
      <c r="C745" s="352" t="s">
        <v>3008</v>
      </c>
    </row>
    <row r="746" spans="1:3">
      <c r="A746" s="350" t="s">
        <v>1671</v>
      </c>
      <c r="B746" s="350" t="s">
        <v>1672</v>
      </c>
      <c r="C746" s="352" t="s">
        <v>3010</v>
      </c>
    </row>
    <row r="747" spans="1:3">
      <c r="A747" s="350" t="s">
        <v>2526</v>
      </c>
      <c r="B747" s="350" t="s">
        <v>2527</v>
      </c>
      <c r="C747" s="352" t="s">
        <v>2999</v>
      </c>
    </row>
    <row r="748" spans="1:3">
      <c r="A748" s="350" t="s">
        <v>1673</v>
      </c>
      <c r="B748" s="350" t="s">
        <v>1674</v>
      </c>
      <c r="C748" s="352" t="s">
        <v>2999</v>
      </c>
    </row>
    <row r="749" spans="1:3">
      <c r="A749" s="350" t="s">
        <v>2528</v>
      </c>
      <c r="B749" s="350" t="s">
        <v>2529</v>
      </c>
      <c r="C749" s="352" t="s">
        <v>3007</v>
      </c>
    </row>
    <row r="750" spans="1:3">
      <c r="A750" s="350" t="s">
        <v>327</v>
      </c>
      <c r="B750" s="350" t="s">
        <v>2004</v>
      </c>
      <c r="C750" s="352" t="s">
        <v>2480</v>
      </c>
    </row>
    <row r="751" spans="1:3">
      <c r="A751" s="350" t="s">
        <v>329</v>
      </c>
      <c r="B751" s="350" t="s">
        <v>2005</v>
      </c>
      <c r="C751" s="352" t="s">
        <v>2480</v>
      </c>
    </row>
    <row r="752" spans="1:3">
      <c r="A752" s="350" t="s">
        <v>331</v>
      </c>
      <c r="B752" s="350" t="s">
        <v>2006</v>
      </c>
      <c r="C752" s="352" t="s">
        <v>2480</v>
      </c>
    </row>
    <row r="753" spans="1:3">
      <c r="A753" s="350" t="s">
        <v>333</v>
      </c>
      <c r="B753" s="350" t="s">
        <v>2007</v>
      </c>
      <c r="C753" s="352" t="s">
        <v>2480</v>
      </c>
    </row>
    <row r="754" spans="1:3">
      <c r="A754" s="350" t="s">
        <v>335</v>
      </c>
      <c r="B754" s="350" t="s">
        <v>2008</v>
      </c>
      <c r="C754" s="352" t="s">
        <v>3443</v>
      </c>
    </row>
    <row r="755" spans="1:3">
      <c r="A755" s="350" t="s">
        <v>337</v>
      </c>
      <c r="B755" s="350" t="s">
        <v>338</v>
      </c>
      <c r="C755" s="352" t="s">
        <v>2480</v>
      </c>
    </row>
    <row r="756" spans="1:3">
      <c r="A756" s="350" t="s">
        <v>339</v>
      </c>
      <c r="B756" s="350" t="s">
        <v>340</v>
      </c>
      <c r="C756" s="352" t="s">
        <v>2480</v>
      </c>
    </row>
    <row r="757" spans="1:3">
      <c r="A757" s="350" t="s">
        <v>341</v>
      </c>
      <c r="B757" s="350" t="s">
        <v>342</v>
      </c>
      <c r="C757" s="352" t="s">
        <v>2480</v>
      </c>
    </row>
    <row r="758" spans="1:3">
      <c r="A758" s="350" t="s">
        <v>343</v>
      </c>
      <c r="B758" s="350" t="s">
        <v>344</v>
      </c>
      <c r="C758" s="352" t="s">
        <v>2480</v>
      </c>
    </row>
    <row r="759" spans="1:3">
      <c r="A759" s="350" t="s">
        <v>345</v>
      </c>
      <c r="B759" s="350" t="s">
        <v>346</v>
      </c>
      <c r="C759" s="352" t="s">
        <v>3000</v>
      </c>
    </row>
    <row r="760" spans="1:3">
      <c r="A760" s="350" t="s">
        <v>347</v>
      </c>
      <c r="B760" s="350" t="s">
        <v>348</v>
      </c>
      <c r="C760" s="352" t="s">
        <v>2480</v>
      </c>
    </row>
    <row r="761" spans="1:3">
      <c r="A761" s="350" t="s">
        <v>349</v>
      </c>
      <c r="B761" s="350" t="s">
        <v>350</v>
      </c>
      <c r="C761" s="352" t="s">
        <v>2480</v>
      </c>
    </row>
    <row r="762" spans="1:3">
      <c r="A762" s="350" t="s">
        <v>351</v>
      </c>
      <c r="B762" s="350" t="s">
        <v>352</v>
      </c>
      <c r="C762" s="352" t="s">
        <v>2480</v>
      </c>
    </row>
    <row r="763" spans="1:3">
      <c r="A763" s="350" t="s">
        <v>353</v>
      </c>
      <c r="B763" s="350" t="s">
        <v>354</v>
      </c>
      <c r="C763" s="352" t="s">
        <v>2480</v>
      </c>
    </row>
    <row r="764" spans="1:3">
      <c r="A764" s="350" t="s">
        <v>355</v>
      </c>
      <c r="B764" s="350" t="s">
        <v>356</v>
      </c>
      <c r="C764" s="352" t="s">
        <v>3443</v>
      </c>
    </row>
    <row r="765" spans="1:3">
      <c r="A765" s="350" t="s">
        <v>357</v>
      </c>
      <c r="B765" s="350" t="s">
        <v>358</v>
      </c>
      <c r="C765" s="352" t="s">
        <v>2480</v>
      </c>
    </row>
    <row r="766" spans="1:3">
      <c r="A766" s="350" t="s">
        <v>359</v>
      </c>
      <c r="B766" s="350" t="s">
        <v>360</v>
      </c>
      <c r="C766" s="352" t="s">
        <v>2480</v>
      </c>
    </row>
    <row r="767" spans="1:3">
      <c r="A767" s="350" t="s">
        <v>361</v>
      </c>
      <c r="B767" s="350" t="s">
        <v>362</v>
      </c>
      <c r="C767" s="352" t="s">
        <v>2480</v>
      </c>
    </row>
    <row r="768" spans="1:3">
      <c r="A768" s="350" t="s">
        <v>363</v>
      </c>
      <c r="B768" s="350" t="s">
        <v>364</v>
      </c>
      <c r="C768" s="352" t="s">
        <v>2480</v>
      </c>
    </row>
    <row r="769" spans="1:3">
      <c r="A769" s="350" t="s">
        <v>365</v>
      </c>
      <c r="B769" s="350" t="s">
        <v>366</v>
      </c>
      <c r="C769" s="352" t="s">
        <v>3443</v>
      </c>
    </row>
    <row r="770" spans="1:3">
      <c r="A770" s="350" t="s">
        <v>2255</v>
      </c>
      <c r="B770" s="350" t="s">
        <v>2256</v>
      </c>
      <c r="C770" s="352" t="s">
        <v>2480</v>
      </c>
    </row>
    <row r="771" spans="1:3">
      <c r="A771" s="350" t="s">
        <v>1329</v>
      </c>
      <c r="B771" s="350" t="s">
        <v>1330</v>
      </c>
      <c r="C771" s="352" t="s">
        <v>2480</v>
      </c>
    </row>
    <row r="772" spans="1:3">
      <c r="A772" s="350" t="s">
        <v>1332</v>
      </c>
      <c r="B772" s="350" t="s">
        <v>1679</v>
      </c>
      <c r="C772" s="352" t="s">
        <v>2480</v>
      </c>
    </row>
    <row r="773" spans="1:3">
      <c r="A773" s="350" t="s">
        <v>1334</v>
      </c>
      <c r="B773" s="350" t="s">
        <v>1680</v>
      </c>
      <c r="C773" s="352" t="s">
        <v>3000</v>
      </c>
    </row>
    <row r="774" spans="1:3">
      <c r="A774" s="350" t="s">
        <v>1335</v>
      </c>
      <c r="B774" s="350" t="s">
        <v>1681</v>
      </c>
      <c r="C774" s="352" t="s">
        <v>3047</v>
      </c>
    </row>
    <row r="775" spans="1:3">
      <c r="A775" s="350" t="s">
        <v>1336</v>
      </c>
      <c r="B775" s="350" t="s">
        <v>1682</v>
      </c>
      <c r="C775" s="352" t="s">
        <v>2480</v>
      </c>
    </row>
    <row r="776" spans="1:3">
      <c r="A776" s="350" t="s">
        <v>1337</v>
      </c>
      <c r="B776" s="350" t="s">
        <v>1683</v>
      </c>
      <c r="C776" s="352" t="s">
        <v>2480</v>
      </c>
    </row>
    <row r="777" spans="1:3">
      <c r="A777" s="350" t="s">
        <v>1338</v>
      </c>
      <c r="B777" s="350" t="s">
        <v>1684</v>
      </c>
      <c r="C777" s="352" t="s">
        <v>2480</v>
      </c>
    </row>
    <row r="778" spans="1:3">
      <c r="A778" s="350" t="s">
        <v>1339</v>
      </c>
      <c r="B778" s="350" t="s">
        <v>1685</v>
      </c>
      <c r="C778" s="352" t="s">
        <v>3009</v>
      </c>
    </row>
    <row r="779" spans="1:3">
      <c r="A779" s="350" t="s">
        <v>1341</v>
      </c>
      <c r="B779" s="350" t="s">
        <v>1686</v>
      </c>
      <c r="C779" s="352" t="s">
        <v>3000</v>
      </c>
    </row>
    <row r="780" spans="1:3">
      <c r="A780" s="350" t="s">
        <v>1343</v>
      </c>
      <c r="B780" s="350" t="s">
        <v>1687</v>
      </c>
      <c r="C780" s="352" t="s">
        <v>2480</v>
      </c>
    </row>
    <row r="781" spans="1:3">
      <c r="A781" s="350" t="s">
        <v>1345</v>
      </c>
      <c r="B781" s="350" t="s">
        <v>1688</v>
      </c>
      <c r="C781" s="352" t="s">
        <v>2480</v>
      </c>
    </row>
    <row r="782" spans="1:3">
      <c r="A782" s="350" t="s">
        <v>1347</v>
      </c>
      <c r="B782" s="350" t="s">
        <v>1689</v>
      </c>
      <c r="C782" s="352" t="s">
        <v>2480</v>
      </c>
    </row>
    <row r="783" spans="1:3">
      <c r="A783" s="350" t="s">
        <v>1349</v>
      </c>
      <c r="B783" s="350" t="s">
        <v>1690</v>
      </c>
      <c r="C783" s="352" t="s">
        <v>2480</v>
      </c>
    </row>
    <row r="784" spans="1:3">
      <c r="A784" s="350" t="s">
        <v>1351</v>
      </c>
      <c r="B784" s="350" t="s">
        <v>1691</v>
      </c>
      <c r="C784" s="352" t="s">
        <v>2480</v>
      </c>
    </row>
    <row r="785" spans="1:3">
      <c r="A785" s="350" t="s">
        <v>1353</v>
      </c>
      <c r="B785" s="350" t="s">
        <v>1692</v>
      </c>
      <c r="C785" s="352" t="s">
        <v>2480</v>
      </c>
    </row>
    <row r="786" spans="1:3">
      <c r="A786" s="350" t="s">
        <v>1354</v>
      </c>
      <c r="B786" s="350" t="s">
        <v>1693</v>
      </c>
      <c r="C786" s="352" t="s">
        <v>2480</v>
      </c>
    </row>
    <row r="787" spans="1:3">
      <c r="A787" s="350" t="s">
        <v>1356</v>
      </c>
      <c r="B787" s="350" t="s">
        <v>1694</v>
      </c>
      <c r="C787" s="352" t="s">
        <v>2480</v>
      </c>
    </row>
    <row r="788" spans="1:3">
      <c r="A788" s="350" t="s">
        <v>1359</v>
      </c>
      <c r="B788" s="350" t="s">
        <v>1695</v>
      </c>
      <c r="C788" s="352" t="s">
        <v>3028</v>
      </c>
    </row>
    <row r="789" spans="1:3">
      <c r="A789" s="350" t="s">
        <v>1361</v>
      </c>
      <c r="B789" s="350" t="s">
        <v>1696</v>
      </c>
      <c r="C789" s="352" t="s">
        <v>2480</v>
      </c>
    </row>
    <row r="790" spans="1:3">
      <c r="A790" s="350" t="s">
        <v>1363</v>
      </c>
      <c r="B790" s="350" t="s">
        <v>1697</v>
      </c>
      <c r="C790" s="352" t="s">
        <v>2999</v>
      </c>
    </row>
    <row r="791" spans="1:3">
      <c r="A791" s="350" t="s">
        <v>1365</v>
      </c>
      <c r="B791" s="350" t="s">
        <v>1698</v>
      </c>
      <c r="C791" s="352" t="s">
        <v>2480</v>
      </c>
    </row>
    <row r="792" spans="1:3">
      <c r="A792" s="350" t="s">
        <v>1367</v>
      </c>
      <c r="B792" s="350" t="s">
        <v>1699</v>
      </c>
      <c r="C792" s="352" t="s">
        <v>2480</v>
      </c>
    </row>
    <row r="793" spans="1:3">
      <c r="A793" s="350" t="s">
        <v>1369</v>
      </c>
      <c r="B793" s="350" t="s">
        <v>1700</v>
      </c>
      <c r="C793" s="352" t="s">
        <v>2999</v>
      </c>
    </row>
    <row r="794" spans="1:3">
      <c r="A794" s="350" t="s">
        <v>1371</v>
      </c>
      <c r="B794" s="350" t="s">
        <v>1701</v>
      </c>
      <c r="C794" s="352" t="s">
        <v>2480</v>
      </c>
    </row>
    <row r="795" spans="1:3">
      <c r="A795" s="350" t="s">
        <v>1373</v>
      </c>
      <c r="B795" s="350" t="s">
        <v>1702</v>
      </c>
      <c r="C795" s="352" t="s">
        <v>3005</v>
      </c>
    </row>
    <row r="796" spans="1:3">
      <c r="A796" s="350" t="s">
        <v>1375</v>
      </c>
      <c r="B796" s="350" t="s">
        <v>1703</v>
      </c>
      <c r="C796" s="352" t="s">
        <v>3002</v>
      </c>
    </row>
    <row r="797" spans="1:3">
      <c r="A797" s="350" t="s">
        <v>1377</v>
      </c>
      <c r="B797" s="350" t="s">
        <v>1704</v>
      </c>
      <c r="C797" s="352" t="s">
        <v>3047</v>
      </c>
    </row>
    <row r="798" spans="1:3">
      <c r="A798" s="350" t="s">
        <v>1379</v>
      </c>
      <c r="B798" s="350" t="s">
        <v>1705</v>
      </c>
      <c r="C798" s="352" t="s">
        <v>2480</v>
      </c>
    </row>
    <row r="799" spans="1:3">
      <c r="A799" s="350" t="s">
        <v>1381</v>
      </c>
      <c r="B799" s="350" t="s">
        <v>1706</v>
      </c>
      <c r="C799" s="352" t="s">
        <v>2480</v>
      </c>
    </row>
    <row r="800" spans="1:3">
      <c r="A800" s="350" t="s">
        <v>1383</v>
      </c>
      <c r="B800" s="350" t="s">
        <v>1707</v>
      </c>
      <c r="C800" s="352" t="s">
        <v>2480</v>
      </c>
    </row>
    <row r="801" spans="1:3">
      <c r="A801" s="350" t="s">
        <v>1384</v>
      </c>
      <c r="B801" s="350" t="s">
        <v>1708</v>
      </c>
      <c r="C801" s="352" t="s">
        <v>3010</v>
      </c>
    </row>
    <row r="802" spans="1:3">
      <c r="A802" s="350" t="s">
        <v>1386</v>
      </c>
      <c r="B802" s="350" t="s">
        <v>1709</v>
      </c>
      <c r="C802" s="352" t="s">
        <v>2999</v>
      </c>
    </row>
    <row r="803" spans="1:3">
      <c r="A803" s="350" t="s">
        <v>1710</v>
      </c>
      <c r="B803" s="350" t="s">
        <v>1711</v>
      </c>
      <c r="C803" s="352" t="s">
        <v>3028</v>
      </c>
    </row>
    <row r="804" spans="1:3">
      <c r="A804" s="350" t="s">
        <v>1387</v>
      </c>
      <c r="B804" s="350" t="s">
        <v>1712</v>
      </c>
      <c r="C804" s="352" t="s">
        <v>2480</v>
      </c>
    </row>
    <row r="805" spans="1:3">
      <c r="A805" s="350" t="s">
        <v>1713</v>
      </c>
      <c r="B805" s="350" t="s">
        <v>1714</v>
      </c>
      <c r="C805" s="352" t="s">
        <v>2480</v>
      </c>
    </row>
    <row r="806" spans="1:3">
      <c r="A806" s="350" t="s">
        <v>1405</v>
      </c>
      <c r="B806" s="350" t="s">
        <v>3213</v>
      </c>
      <c r="C806" s="352" t="s">
        <v>3007</v>
      </c>
    </row>
    <row r="807" spans="1:3">
      <c r="A807" s="350" t="s">
        <v>1407</v>
      </c>
      <c r="B807" s="350" t="s">
        <v>1715</v>
      </c>
      <c r="C807" s="352" t="s">
        <v>2480</v>
      </c>
    </row>
    <row r="808" spans="1:3">
      <c r="A808" s="350" t="s">
        <v>1716</v>
      </c>
      <c r="B808" s="350" t="s">
        <v>1717</v>
      </c>
      <c r="C808" s="352" t="s">
        <v>2480</v>
      </c>
    </row>
    <row r="809" spans="1:3">
      <c r="A809" s="350" t="s">
        <v>1411</v>
      </c>
      <c r="B809" s="350" t="s">
        <v>1718</v>
      </c>
      <c r="C809" s="352" t="s">
        <v>2480</v>
      </c>
    </row>
    <row r="810" spans="1:3">
      <c r="A810" s="350" t="s">
        <v>1413</v>
      </c>
      <c r="B810" s="350" t="s">
        <v>1719</v>
      </c>
      <c r="C810" s="352" t="s">
        <v>2998</v>
      </c>
    </row>
    <row r="811" spans="1:3">
      <c r="A811" s="350" t="s">
        <v>1415</v>
      </c>
      <c r="B811" s="350" t="s">
        <v>1720</v>
      </c>
      <c r="C811" s="352" t="s">
        <v>2480</v>
      </c>
    </row>
    <row r="812" spans="1:3">
      <c r="A812" s="350" t="s">
        <v>1417</v>
      </c>
      <c r="B812" s="350" t="s">
        <v>1721</v>
      </c>
      <c r="C812" s="352" t="s">
        <v>2480</v>
      </c>
    </row>
    <row r="813" spans="1:3">
      <c r="A813" s="350" t="s">
        <v>403</v>
      </c>
      <c r="B813" s="350" t="s">
        <v>1527</v>
      </c>
      <c r="C813" s="352" t="s">
        <v>2480</v>
      </c>
    </row>
    <row r="814" spans="1:3">
      <c r="A814" s="350" t="s">
        <v>406</v>
      </c>
      <c r="B814" s="350" t="s">
        <v>1949</v>
      </c>
      <c r="C814" s="352" t="s">
        <v>2480</v>
      </c>
    </row>
    <row r="815" spans="1:3">
      <c r="A815" s="350" t="s">
        <v>408</v>
      </c>
      <c r="B815" s="350" t="s">
        <v>1528</v>
      </c>
      <c r="C815" s="352" t="s">
        <v>3047</v>
      </c>
    </row>
    <row r="816" spans="1:3">
      <c r="A816" s="350" t="s">
        <v>410</v>
      </c>
      <c r="B816" s="350" t="s">
        <v>1930</v>
      </c>
      <c r="C816" s="352" t="s">
        <v>2480</v>
      </c>
    </row>
    <row r="817" spans="1:3">
      <c r="A817" s="350" t="s">
        <v>411</v>
      </c>
      <c r="B817" s="350" t="s">
        <v>1529</v>
      </c>
      <c r="C817" s="352" t="s">
        <v>2480</v>
      </c>
    </row>
    <row r="818" spans="1:3">
      <c r="A818" s="350" t="s">
        <v>412</v>
      </c>
      <c r="B818" s="350" t="s">
        <v>1530</v>
      </c>
      <c r="C818" s="352" t="s">
        <v>2480</v>
      </c>
    </row>
    <row r="819" spans="1:3">
      <c r="A819" s="350" t="s">
        <v>413</v>
      </c>
      <c r="B819" s="350" t="s">
        <v>1950</v>
      </c>
      <c r="C819" s="352" t="s">
        <v>2480</v>
      </c>
    </row>
    <row r="820" spans="1:3">
      <c r="A820" s="350" t="s">
        <v>414</v>
      </c>
      <c r="B820" s="350" t="s">
        <v>1951</v>
      </c>
      <c r="C820" s="352" t="s">
        <v>2480</v>
      </c>
    </row>
    <row r="821" spans="1:3">
      <c r="A821" s="350" t="s">
        <v>415</v>
      </c>
      <c r="B821" s="350" t="s">
        <v>1952</v>
      </c>
      <c r="C821" s="352" t="s">
        <v>3001</v>
      </c>
    </row>
    <row r="822" spans="1:3">
      <c r="A822" s="350" t="s">
        <v>416</v>
      </c>
      <c r="B822" s="350" t="s">
        <v>1531</v>
      </c>
      <c r="C822" s="352" t="s">
        <v>2480</v>
      </c>
    </row>
    <row r="823" spans="1:3">
      <c r="A823" s="350" t="s">
        <v>417</v>
      </c>
      <c r="B823" s="350" t="s">
        <v>1802</v>
      </c>
      <c r="C823" s="352" t="s">
        <v>3010</v>
      </c>
    </row>
    <row r="824" spans="1:3">
      <c r="A824" s="350" t="s">
        <v>419</v>
      </c>
      <c r="B824" s="350" t="s">
        <v>1803</v>
      </c>
      <c r="C824" s="352" t="s">
        <v>2999</v>
      </c>
    </row>
    <row r="825" spans="1:3">
      <c r="A825" s="350" t="s">
        <v>289</v>
      </c>
      <c r="B825" s="350" t="s">
        <v>290</v>
      </c>
      <c r="C825" s="352" t="s">
        <v>2480</v>
      </c>
    </row>
    <row r="826" spans="1:3">
      <c r="A826" s="350" t="s">
        <v>291</v>
      </c>
      <c r="B826" s="350" t="s">
        <v>292</v>
      </c>
      <c r="C826" s="352" t="s">
        <v>2480</v>
      </c>
    </row>
    <row r="827" spans="1:3">
      <c r="A827" s="350" t="s">
        <v>293</v>
      </c>
      <c r="B827" s="350" t="s">
        <v>294</v>
      </c>
      <c r="C827" s="352" t="s">
        <v>2480</v>
      </c>
    </row>
    <row r="828" spans="1:3">
      <c r="A828" s="350" t="s">
        <v>295</v>
      </c>
      <c r="B828" s="350" t="s">
        <v>296</v>
      </c>
      <c r="C828" s="352" t="s">
        <v>2480</v>
      </c>
    </row>
    <row r="829" spans="1:3">
      <c r="A829" s="350" t="s">
        <v>297</v>
      </c>
      <c r="B829" s="350" t="s">
        <v>298</v>
      </c>
      <c r="C829" s="352" t="s">
        <v>3003</v>
      </c>
    </row>
    <row r="830" spans="1:3">
      <c r="A830" s="350" t="s">
        <v>299</v>
      </c>
      <c r="B830" s="350" t="s">
        <v>300</v>
      </c>
      <c r="C830" s="352" t="s">
        <v>3010</v>
      </c>
    </row>
    <row r="831" spans="1:3">
      <c r="A831" s="350" t="s">
        <v>301</v>
      </c>
      <c r="B831" s="350" t="s">
        <v>302</v>
      </c>
      <c r="C831" s="352" t="s">
        <v>3443</v>
      </c>
    </row>
    <row r="832" spans="1:3">
      <c r="A832" s="350" t="s">
        <v>305</v>
      </c>
      <c r="B832" s="350" t="s">
        <v>306</v>
      </c>
      <c r="C832" s="352" t="s">
        <v>2999</v>
      </c>
    </row>
    <row r="833" spans="1:3">
      <c r="A833" s="350" t="s">
        <v>1675</v>
      </c>
      <c r="B833" s="350" t="s">
        <v>1676</v>
      </c>
      <c r="C833" s="352" t="s">
        <v>2480</v>
      </c>
    </row>
    <row r="834" spans="1:3">
      <c r="A834" s="350" t="s">
        <v>1677</v>
      </c>
      <c r="B834" s="350" t="s">
        <v>1678</v>
      </c>
      <c r="C834" s="352" t="s">
        <v>2480</v>
      </c>
    </row>
    <row r="835" spans="1:3">
      <c r="A835" s="350" t="s">
        <v>1232</v>
      </c>
      <c r="B835" s="350" t="s">
        <v>1722</v>
      </c>
      <c r="C835" s="352" t="s">
        <v>2480</v>
      </c>
    </row>
    <row r="836" spans="1:3">
      <c r="A836" s="350" t="s">
        <v>1225</v>
      </c>
      <c r="B836" s="350" t="s">
        <v>1723</v>
      </c>
      <c r="C836" s="352" t="s">
        <v>2480</v>
      </c>
    </row>
    <row r="837" spans="1:3">
      <c r="A837" s="350" t="s">
        <v>1271</v>
      </c>
      <c r="B837" s="350" t="s">
        <v>1724</v>
      </c>
      <c r="C837" s="352" t="s">
        <v>3048</v>
      </c>
    </row>
    <row r="838" spans="1:3">
      <c r="A838" s="350" t="s">
        <v>1264</v>
      </c>
      <c r="B838" s="350" t="s">
        <v>1725</v>
      </c>
      <c r="C838" s="352" t="s">
        <v>2480</v>
      </c>
    </row>
    <row r="839" spans="1:3">
      <c r="A839" s="350" t="s">
        <v>1298</v>
      </c>
      <c r="B839" s="350" t="s">
        <v>1726</v>
      </c>
      <c r="C839" s="352" t="s">
        <v>2480</v>
      </c>
    </row>
    <row r="840" spans="1:3">
      <c r="A840" s="350" t="s">
        <v>1209</v>
      </c>
      <c r="B840" s="350" t="s">
        <v>1727</v>
      </c>
      <c r="C840" s="352" t="s">
        <v>2480</v>
      </c>
    </row>
    <row r="841" spans="1:3">
      <c r="A841" s="350" t="s">
        <v>1210</v>
      </c>
      <c r="B841" s="350" t="s">
        <v>1728</v>
      </c>
      <c r="C841" s="352" t="s">
        <v>3004</v>
      </c>
    </row>
    <row r="842" spans="1:3">
      <c r="A842" s="350" t="s">
        <v>1262</v>
      </c>
      <c r="B842" s="350" t="s">
        <v>1729</v>
      </c>
      <c r="C842" s="352" t="s">
        <v>2480</v>
      </c>
    </row>
    <row r="843" spans="1:3">
      <c r="A843" s="350" t="s">
        <v>1730</v>
      </c>
      <c r="B843" s="350" t="s">
        <v>1731</v>
      </c>
      <c r="C843" s="352" t="s">
        <v>2480</v>
      </c>
    </row>
    <row r="844" spans="1:3">
      <c r="A844" s="350" t="s">
        <v>1238</v>
      </c>
      <c r="B844" s="350" t="s">
        <v>1732</v>
      </c>
      <c r="C844" s="352" t="s">
        <v>3027</v>
      </c>
    </row>
    <row r="845" spans="1:3">
      <c r="A845" s="350" t="s">
        <v>1239</v>
      </c>
      <c r="B845" s="350" t="s">
        <v>1733</v>
      </c>
      <c r="C845" s="352" t="s">
        <v>2480</v>
      </c>
    </row>
    <row r="846" spans="1:3">
      <c r="A846" s="350" t="s">
        <v>1734</v>
      </c>
      <c r="B846" s="350" t="s">
        <v>1735</v>
      </c>
      <c r="C846" s="352" t="s">
        <v>2480</v>
      </c>
    </row>
    <row r="847" spans="1:3">
      <c r="A847" s="350" t="s">
        <v>3214</v>
      </c>
      <c r="B847" s="350" t="s">
        <v>3215</v>
      </c>
      <c r="C847" s="352" t="s">
        <v>2999</v>
      </c>
    </row>
    <row r="848" spans="1:3">
      <c r="A848" s="350" t="s">
        <v>1221</v>
      </c>
      <c r="B848" s="350" t="s">
        <v>3216</v>
      </c>
      <c r="C848" s="352" t="s">
        <v>2999</v>
      </c>
    </row>
    <row r="849" spans="1:3">
      <c r="A849" s="350" t="s">
        <v>1226</v>
      </c>
      <c r="B849" s="350" t="s">
        <v>1736</v>
      </c>
      <c r="C849" s="352" t="s">
        <v>2480</v>
      </c>
    </row>
    <row r="850" spans="1:3">
      <c r="A850" s="350" t="s">
        <v>1235</v>
      </c>
      <c r="B850" s="350" t="s">
        <v>1737</v>
      </c>
      <c r="C850" s="352" t="s">
        <v>2480</v>
      </c>
    </row>
    <row r="851" spans="1:3">
      <c r="A851" s="350" t="s">
        <v>1240</v>
      </c>
      <c r="B851" s="350" t="s">
        <v>1738</v>
      </c>
      <c r="C851" s="352" t="s">
        <v>2480</v>
      </c>
    </row>
    <row r="852" spans="1:3">
      <c r="A852" s="350" t="s">
        <v>1193</v>
      </c>
      <c r="B852" s="350" t="s">
        <v>1740</v>
      </c>
      <c r="C852" s="352" t="s">
        <v>2480</v>
      </c>
    </row>
    <row r="853" spans="1:3">
      <c r="A853" s="350" t="s">
        <v>1195</v>
      </c>
      <c r="B853" s="350" t="s">
        <v>1741</v>
      </c>
      <c r="C853" s="352" t="s">
        <v>2480</v>
      </c>
    </row>
    <row r="854" spans="1:3">
      <c r="A854" s="350" t="s">
        <v>1197</v>
      </c>
      <c r="B854" s="350" t="s">
        <v>1742</v>
      </c>
      <c r="C854" s="352" t="s">
        <v>2480</v>
      </c>
    </row>
    <row r="855" spans="1:3">
      <c r="A855" s="350" t="s">
        <v>1292</v>
      </c>
      <c r="B855" s="350" t="s">
        <v>1743</v>
      </c>
      <c r="C855" s="352" t="s">
        <v>2480</v>
      </c>
    </row>
    <row r="856" spans="1:3">
      <c r="A856" s="350" t="s">
        <v>1294</v>
      </c>
      <c r="B856" s="350" t="s">
        <v>1744</v>
      </c>
      <c r="C856" s="352" t="s">
        <v>2480</v>
      </c>
    </row>
    <row r="857" spans="1:3">
      <c r="A857" s="350" t="s">
        <v>1296</v>
      </c>
      <c r="B857" s="350" t="s">
        <v>1745</v>
      </c>
      <c r="C857" s="352" t="s">
        <v>2480</v>
      </c>
    </row>
    <row r="858" spans="1:3">
      <c r="A858" s="350" t="s">
        <v>1252</v>
      </c>
      <c r="B858" s="350" t="s">
        <v>1746</v>
      </c>
      <c r="C858" s="352" t="s">
        <v>3001</v>
      </c>
    </row>
    <row r="859" spans="1:3">
      <c r="A859" s="350" t="s">
        <v>1254</v>
      </c>
      <c r="B859" s="350" t="s">
        <v>1747</v>
      </c>
      <c r="C859" s="352" t="s">
        <v>2480</v>
      </c>
    </row>
    <row r="860" spans="1:3">
      <c r="A860" s="350" t="s">
        <v>1256</v>
      </c>
      <c r="B860" s="350" t="s">
        <v>3436</v>
      </c>
      <c r="C860" s="352" t="s">
        <v>2480</v>
      </c>
    </row>
    <row r="861" spans="1:3">
      <c r="A861" s="350" t="s">
        <v>1289</v>
      </c>
      <c r="B861" s="350" t="s">
        <v>1748</v>
      </c>
      <c r="C861" s="352" t="s">
        <v>2480</v>
      </c>
    </row>
    <row r="862" spans="1:3">
      <c r="A862" s="350" t="s">
        <v>1300</v>
      </c>
      <c r="B862" s="350" t="s">
        <v>1749</v>
      </c>
      <c r="C862" s="352" t="s">
        <v>2998</v>
      </c>
    </row>
    <row r="863" spans="1:3">
      <c r="A863" s="350" t="s">
        <v>1750</v>
      </c>
      <c r="B863" s="350" t="s">
        <v>1751</v>
      </c>
      <c r="C863" s="352" t="s">
        <v>2480</v>
      </c>
    </row>
    <row r="864" spans="1:3">
      <c r="A864" s="350" t="s">
        <v>1752</v>
      </c>
      <c r="B864" s="350" t="s">
        <v>1753</v>
      </c>
      <c r="C864" s="352" t="s">
        <v>3006</v>
      </c>
    </row>
    <row r="865" spans="1:3">
      <c r="A865" s="350" t="s">
        <v>1754</v>
      </c>
      <c r="B865" s="350" t="s">
        <v>1755</v>
      </c>
      <c r="C865" s="352" t="s">
        <v>3006</v>
      </c>
    </row>
    <row r="866" spans="1:3">
      <c r="A866" s="350" t="s">
        <v>1756</v>
      </c>
      <c r="B866" s="350" t="s">
        <v>1757</v>
      </c>
      <c r="C866" s="352" t="s">
        <v>2998</v>
      </c>
    </row>
    <row r="867" spans="1:3">
      <c r="A867" s="350" t="s">
        <v>1259</v>
      </c>
      <c r="B867" s="350" t="s">
        <v>1759</v>
      </c>
      <c r="C867" s="352" t="s">
        <v>3000</v>
      </c>
    </row>
    <row r="868" spans="1:3">
      <c r="A868" s="350" t="s">
        <v>1260</v>
      </c>
      <c r="B868" s="350" t="s">
        <v>1760</v>
      </c>
      <c r="C868" s="352" t="s">
        <v>2480</v>
      </c>
    </row>
    <row r="869" spans="1:3">
      <c r="A869" s="350" t="s">
        <v>1261</v>
      </c>
      <c r="B869" s="350" t="s">
        <v>1761</v>
      </c>
      <c r="C869" s="352" t="s">
        <v>2480</v>
      </c>
    </row>
    <row r="870" spans="1:3">
      <c r="A870" s="350" t="s">
        <v>1265</v>
      </c>
      <c r="B870" s="350" t="s">
        <v>1725</v>
      </c>
      <c r="C870" s="352" t="s">
        <v>2480</v>
      </c>
    </row>
    <row r="871" spans="1:3">
      <c r="A871" s="350" t="s">
        <v>1266</v>
      </c>
      <c r="B871" s="350" t="s">
        <v>1762</v>
      </c>
      <c r="C871" s="352" t="s">
        <v>2480</v>
      </c>
    </row>
    <row r="872" spans="1:3">
      <c r="A872" s="350" t="s">
        <v>1272</v>
      </c>
      <c r="B872" s="350" t="s">
        <v>1763</v>
      </c>
      <c r="C872" s="352" t="s">
        <v>2480</v>
      </c>
    </row>
    <row r="873" spans="1:3">
      <c r="A873" s="350" t="s">
        <v>1273</v>
      </c>
      <c r="B873" s="350" t="s">
        <v>1764</v>
      </c>
      <c r="C873" s="352" t="s">
        <v>2480</v>
      </c>
    </row>
    <row r="874" spans="1:3">
      <c r="A874" s="350" t="s">
        <v>1287</v>
      </c>
      <c r="B874" s="350" t="s">
        <v>1765</v>
      </c>
      <c r="C874" s="352" t="s">
        <v>2480</v>
      </c>
    </row>
    <row r="875" spans="1:3">
      <c r="A875" s="350" t="s">
        <v>1227</v>
      </c>
      <c r="B875" s="350" t="s">
        <v>1766</v>
      </c>
      <c r="C875" s="352" t="s">
        <v>3001</v>
      </c>
    </row>
    <row r="876" spans="1:3">
      <c r="A876" s="350" t="s">
        <v>1228</v>
      </c>
      <c r="B876" s="350" t="s">
        <v>1767</v>
      </c>
      <c r="C876" s="352" t="s">
        <v>3004</v>
      </c>
    </row>
    <row r="877" spans="1:3">
      <c r="A877" s="350" t="s">
        <v>1229</v>
      </c>
      <c r="B877" s="350" t="s">
        <v>1768</v>
      </c>
      <c r="C877" s="352" t="s">
        <v>3000</v>
      </c>
    </row>
    <row r="878" spans="1:3">
      <c r="A878" s="350" t="s">
        <v>1230</v>
      </c>
      <c r="B878" s="350" t="s">
        <v>1769</v>
      </c>
      <c r="C878" s="352" t="s">
        <v>3002</v>
      </c>
    </row>
    <row r="879" spans="1:3">
      <c r="A879" s="350" t="s">
        <v>1231</v>
      </c>
      <c r="B879" s="350" t="s">
        <v>1770</v>
      </c>
      <c r="C879" s="352" t="s">
        <v>3004</v>
      </c>
    </row>
    <row r="880" spans="1:3">
      <c r="A880" s="350" t="s">
        <v>1247</v>
      </c>
      <c r="B880" s="350" t="s">
        <v>1771</v>
      </c>
      <c r="C880" s="352" t="s">
        <v>3004</v>
      </c>
    </row>
    <row r="881" spans="1:3">
      <c r="A881" s="350" t="s">
        <v>1248</v>
      </c>
      <c r="B881" s="350" t="s">
        <v>1772</v>
      </c>
      <c r="C881" s="352" t="s">
        <v>3000</v>
      </c>
    </row>
    <row r="882" spans="1:3">
      <c r="A882" s="350" t="s">
        <v>1249</v>
      </c>
      <c r="B882" s="350" t="s">
        <v>1773</v>
      </c>
      <c r="C882" s="352" t="s">
        <v>3000</v>
      </c>
    </row>
    <row r="883" spans="1:3">
      <c r="A883" s="350" t="s">
        <v>1250</v>
      </c>
      <c r="B883" s="350" t="s">
        <v>1774</v>
      </c>
      <c r="C883" s="352" t="s">
        <v>3002</v>
      </c>
    </row>
    <row r="884" spans="1:3">
      <c r="A884" s="350" t="s">
        <v>1251</v>
      </c>
      <c r="B884" s="350" t="s">
        <v>1775</v>
      </c>
      <c r="C884" s="352" t="s">
        <v>3000</v>
      </c>
    </row>
    <row r="885" spans="1:3">
      <c r="A885" s="350" t="s">
        <v>1267</v>
      </c>
      <c r="B885" s="350" t="s">
        <v>1776</v>
      </c>
      <c r="C885" s="352" t="s">
        <v>3443</v>
      </c>
    </row>
    <row r="886" spans="1:3">
      <c r="A886" s="350" t="s">
        <v>1268</v>
      </c>
      <c r="B886" s="350" t="s">
        <v>1777</v>
      </c>
      <c r="C886" s="352" t="s">
        <v>3004</v>
      </c>
    </row>
    <row r="887" spans="1:3">
      <c r="A887" s="350" t="s">
        <v>1269</v>
      </c>
      <c r="B887" s="350" t="s">
        <v>1778</v>
      </c>
      <c r="C887" s="352" t="s">
        <v>3003</v>
      </c>
    </row>
    <row r="888" spans="1:3">
      <c r="A888" s="350" t="s">
        <v>1270</v>
      </c>
      <c r="B888" s="350" t="s">
        <v>1779</v>
      </c>
      <c r="C888" s="352" t="s">
        <v>3000</v>
      </c>
    </row>
    <row r="889" spans="1:3">
      <c r="A889" s="350" t="s">
        <v>1204</v>
      </c>
      <c r="B889" s="350" t="s">
        <v>1780</v>
      </c>
      <c r="C889" s="352" t="s">
        <v>3000</v>
      </c>
    </row>
    <row r="890" spans="1:3">
      <c r="A890" s="350" t="s">
        <v>1205</v>
      </c>
      <c r="B890" s="350" t="s">
        <v>1781</v>
      </c>
      <c r="C890" s="352" t="s">
        <v>2480</v>
      </c>
    </row>
    <row r="891" spans="1:3">
      <c r="A891" s="350" t="s">
        <v>1207</v>
      </c>
      <c r="B891" s="350" t="s">
        <v>1782</v>
      </c>
      <c r="C891" s="352" t="s">
        <v>3443</v>
      </c>
    </row>
    <row r="892" spans="1:3">
      <c r="A892" s="350" t="s">
        <v>1307</v>
      </c>
      <c r="B892" s="350" t="s">
        <v>1783</v>
      </c>
      <c r="C892" s="352" t="s">
        <v>2480</v>
      </c>
    </row>
    <row r="893" spans="1:3">
      <c r="A893" s="350" t="s">
        <v>1784</v>
      </c>
      <c r="B893" s="350" t="s">
        <v>1785</v>
      </c>
      <c r="C893" s="352" t="s">
        <v>2480</v>
      </c>
    </row>
    <row r="894" spans="1:3">
      <c r="A894" s="350" t="s">
        <v>1786</v>
      </c>
      <c r="B894" s="350" t="s">
        <v>1787</v>
      </c>
      <c r="C894" s="352" t="s">
        <v>2480</v>
      </c>
    </row>
    <row r="895" spans="1:3">
      <c r="A895" s="350" t="s">
        <v>1788</v>
      </c>
      <c r="B895" s="350" t="s">
        <v>1789</v>
      </c>
      <c r="C895" s="352" t="s">
        <v>2480</v>
      </c>
    </row>
    <row r="896" spans="1:3">
      <c r="A896" s="350" t="s">
        <v>1790</v>
      </c>
      <c r="B896" s="350" t="s">
        <v>1791</v>
      </c>
      <c r="C896" s="352" t="s">
        <v>2480</v>
      </c>
    </row>
    <row r="897" spans="1:3">
      <c r="A897" s="350" t="s">
        <v>1301</v>
      </c>
      <c r="B897" s="350" t="s">
        <v>1792</v>
      </c>
      <c r="C897" s="352" t="s">
        <v>2480</v>
      </c>
    </row>
    <row r="898" spans="1:3">
      <c r="A898" s="350" t="s">
        <v>1290</v>
      </c>
      <c r="B898" s="350" t="s">
        <v>1793</v>
      </c>
      <c r="C898" s="352" t="s">
        <v>2480</v>
      </c>
    </row>
    <row r="899" spans="1:3">
      <c r="A899" s="350" t="s">
        <v>1291</v>
      </c>
      <c r="B899" s="350" t="s">
        <v>1794</v>
      </c>
      <c r="C899" s="352" t="s">
        <v>2480</v>
      </c>
    </row>
    <row r="900" spans="1:3">
      <c r="A900" s="350" t="s">
        <v>1297</v>
      </c>
      <c r="B900" s="350" t="s">
        <v>1795</v>
      </c>
      <c r="C900" s="352" t="s">
        <v>2480</v>
      </c>
    </row>
    <row r="901" spans="1:3">
      <c r="A901" s="350" t="s">
        <v>1276</v>
      </c>
      <c r="B901" s="350" t="s">
        <v>1796</v>
      </c>
      <c r="C901" s="352" t="s">
        <v>2480</v>
      </c>
    </row>
    <row r="902" spans="1:3">
      <c r="A902" s="350" t="s">
        <v>1278</v>
      </c>
      <c r="B902" s="350" t="s">
        <v>1797</v>
      </c>
      <c r="C902" s="352" t="s">
        <v>3047</v>
      </c>
    </row>
    <row r="903" spans="1:3">
      <c r="A903" s="350" t="s">
        <v>1280</v>
      </c>
      <c r="B903" s="350" t="s">
        <v>1798</v>
      </c>
      <c r="C903" s="352" t="s">
        <v>2480</v>
      </c>
    </row>
    <row r="904" spans="1:3">
      <c r="A904" s="350" t="s">
        <v>1282</v>
      </c>
      <c r="B904" s="350" t="s">
        <v>1799</v>
      </c>
      <c r="C904" s="352" t="s">
        <v>3048</v>
      </c>
    </row>
    <row r="905" spans="1:3">
      <c r="A905" s="350" t="s">
        <v>1284</v>
      </c>
      <c r="B905" s="350" t="s">
        <v>1800</v>
      </c>
      <c r="C905" s="352" t="s">
        <v>2480</v>
      </c>
    </row>
    <row r="906" spans="1:3">
      <c r="A906" s="350" t="s">
        <v>3421</v>
      </c>
      <c r="B906" s="350" t="s">
        <v>3422</v>
      </c>
      <c r="C906" s="352" t="s">
        <v>2480</v>
      </c>
    </row>
    <row r="907" spans="1:3">
      <c r="A907" s="350" t="s">
        <v>3423</v>
      </c>
      <c r="B907" s="350" t="s">
        <v>3424</v>
      </c>
      <c r="C907" s="352" t="s">
        <v>2480</v>
      </c>
    </row>
    <row r="908" spans="1:3">
      <c r="A908" s="350" t="s">
        <v>3425</v>
      </c>
      <c r="B908" s="350" t="s">
        <v>3426</v>
      </c>
      <c r="C908" s="352" t="s">
        <v>2480</v>
      </c>
    </row>
    <row r="909" spans="1:3">
      <c r="A909" s="350" t="s">
        <v>3427</v>
      </c>
      <c r="B909" s="350" t="s">
        <v>3428</v>
      </c>
      <c r="C909" s="352" t="s">
        <v>2480</v>
      </c>
    </row>
    <row r="910" spans="1:3">
      <c r="A910" s="350" t="s">
        <v>3429</v>
      </c>
      <c r="B910" s="350" t="s">
        <v>3430</v>
      </c>
      <c r="C910" s="352" t="s">
        <v>2480</v>
      </c>
    </row>
    <row r="911" spans="1:3">
      <c r="A911" s="350" t="s">
        <v>2450</v>
      </c>
      <c r="B911" s="350" t="s">
        <v>323</v>
      </c>
      <c r="C911" s="352" t="s">
        <v>3007</v>
      </c>
    </row>
    <row r="912" spans="1:3">
      <c r="A912" s="350" t="s">
        <v>2451</v>
      </c>
      <c r="B912" s="350" t="s">
        <v>324</v>
      </c>
      <c r="C912" s="352" t="s">
        <v>2998</v>
      </c>
    </row>
    <row r="913" spans="1:3">
      <c r="A913" s="350" t="s">
        <v>2452</v>
      </c>
      <c r="B913" s="350" t="s">
        <v>325</v>
      </c>
      <c r="C913" s="352" t="s">
        <v>3007</v>
      </c>
    </row>
    <row r="914" spans="1:3">
      <c r="A914" s="350" t="s">
        <v>2453</v>
      </c>
      <c r="B914" s="350" t="s">
        <v>2454</v>
      </c>
      <c r="C914" s="352" t="s">
        <v>2480</v>
      </c>
    </row>
    <row r="915" spans="1:3">
      <c r="A915" s="350" t="s">
        <v>2455</v>
      </c>
      <c r="B915" s="350" t="s">
        <v>2456</v>
      </c>
      <c r="C915" s="352" t="s">
        <v>2480</v>
      </c>
    </row>
    <row r="916" spans="1:3">
      <c r="A916" s="350" t="s">
        <v>2457</v>
      </c>
      <c r="B916" s="350" t="s">
        <v>2458</v>
      </c>
      <c r="C916" s="352" t="s">
        <v>2480</v>
      </c>
    </row>
    <row r="917" spans="1:3">
      <c r="A917" s="350" t="s">
        <v>2459</v>
      </c>
      <c r="B917" s="350" t="s">
        <v>2460</v>
      </c>
      <c r="C917" s="352" t="s">
        <v>2480</v>
      </c>
    </row>
    <row r="918" spans="1:3">
      <c r="A918" s="350" t="s">
        <v>2461</v>
      </c>
      <c r="B918" s="350" t="s">
        <v>2462</v>
      </c>
      <c r="C918" s="352" t="s">
        <v>2480</v>
      </c>
    </row>
    <row r="919" spans="1:3">
      <c r="A919" s="350" t="s">
        <v>2463</v>
      </c>
      <c r="B919" s="350" t="s">
        <v>2464</v>
      </c>
      <c r="C919" s="352" t="s">
        <v>3007</v>
      </c>
    </row>
    <row r="920" spans="1:3">
      <c r="A920" s="350" t="s">
        <v>1931</v>
      </c>
      <c r="B920" s="350" t="s">
        <v>225</v>
      </c>
      <c r="C920" s="352" t="s">
        <v>2480</v>
      </c>
    </row>
    <row r="921" spans="1:3">
      <c r="A921" s="350" t="s">
        <v>1932</v>
      </c>
      <c r="B921" s="350" t="s">
        <v>226</v>
      </c>
      <c r="C921" s="352" t="s">
        <v>2480</v>
      </c>
    </row>
    <row r="922" spans="1:3">
      <c r="A922" s="350" t="s">
        <v>1933</v>
      </c>
      <c r="B922" s="350" t="s">
        <v>227</v>
      </c>
      <c r="C922" s="352" t="s">
        <v>2480</v>
      </c>
    </row>
    <row r="923" spans="1:3">
      <c r="A923" s="350" t="s">
        <v>1934</v>
      </c>
      <c r="B923" s="350" t="s">
        <v>228</v>
      </c>
      <c r="C923" s="352" t="s">
        <v>2480</v>
      </c>
    </row>
    <row r="924" spans="1:3">
      <c r="A924" s="350" t="s">
        <v>1935</v>
      </c>
      <c r="B924" s="350" t="s">
        <v>229</v>
      </c>
      <c r="C924" s="352" t="s">
        <v>2480</v>
      </c>
    </row>
    <row r="925" spans="1:3">
      <c r="A925" s="350" t="s">
        <v>1936</v>
      </c>
      <c r="B925" s="350" t="s">
        <v>231</v>
      </c>
      <c r="C925" s="352" t="s">
        <v>2480</v>
      </c>
    </row>
    <row r="926" spans="1:3">
      <c r="A926" s="350" t="s">
        <v>1937</v>
      </c>
      <c r="B926" s="350" t="s">
        <v>232</v>
      </c>
      <c r="C926" s="352" t="s">
        <v>2480</v>
      </c>
    </row>
    <row r="927" spans="1:3">
      <c r="A927" s="350" t="s">
        <v>1938</v>
      </c>
      <c r="B927" s="350" t="s">
        <v>233</v>
      </c>
      <c r="C927" s="352" t="s">
        <v>2480</v>
      </c>
    </row>
    <row r="928" spans="1:3">
      <c r="A928" s="350" t="s">
        <v>1939</v>
      </c>
      <c r="B928" s="350" t="s">
        <v>234</v>
      </c>
      <c r="C928" s="352" t="s">
        <v>2480</v>
      </c>
    </row>
    <row r="929" spans="1:3">
      <c r="A929" s="350" t="s">
        <v>1940</v>
      </c>
      <c r="B929" s="350" t="s">
        <v>235</v>
      </c>
      <c r="C929" s="352" t="s">
        <v>2480</v>
      </c>
    </row>
    <row r="930" spans="1:3">
      <c r="A930" s="350" t="s">
        <v>1941</v>
      </c>
      <c r="B930" s="350" t="s">
        <v>236</v>
      </c>
      <c r="C930" s="352" t="s">
        <v>2480</v>
      </c>
    </row>
    <row r="931" spans="1:3">
      <c r="A931" s="350" t="s">
        <v>1942</v>
      </c>
      <c r="B931" s="350" t="s">
        <v>237</v>
      </c>
      <c r="C931" s="352" t="s">
        <v>2480</v>
      </c>
    </row>
    <row r="932" spans="1:3">
      <c r="A932" s="350" t="s">
        <v>1943</v>
      </c>
      <c r="B932" s="350" t="s">
        <v>238</v>
      </c>
      <c r="C932" s="352" t="s">
        <v>2480</v>
      </c>
    </row>
    <row r="933" spans="1:3">
      <c r="A933" s="350" t="s">
        <v>1944</v>
      </c>
      <c r="B933" s="350" t="s">
        <v>239</v>
      </c>
      <c r="C933" s="352" t="s">
        <v>2480</v>
      </c>
    </row>
    <row r="934" spans="1:3">
      <c r="A934" s="350" t="s">
        <v>1945</v>
      </c>
      <c r="B934" s="350" t="s">
        <v>240</v>
      </c>
      <c r="C934" s="352" t="s">
        <v>2480</v>
      </c>
    </row>
    <row r="935" spans="1:3">
      <c r="A935" s="350" t="s">
        <v>3437</v>
      </c>
      <c r="B935" s="350" t="s">
        <v>3438</v>
      </c>
      <c r="C935" s="352" t="s">
        <v>3006</v>
      </c>
    </row>
    <row r="936" spans="1:3">
      <c r="A936" s="350" t="s">
        <v>2437</v>
      </c>
      <c r="B936" s="350" t="s">
        <v>154</v>
      </c>
      <c r="C936" s="352" t="s">
        <v>3443</v>
      </c>
    </row>
    <row r="937" spans="1:3">
      <c r="A937" s="350" t="s">
        <v>2438</v>
      </c>
      <c r="B937" s="350" t="s">
        <v>155</v>
      </c>
      <c r="C937" s="352" t="s">
        <v>2998</v>
      </c>
    </row>
    <row r="938" spans="1:3">
      <c r="A938" s="350" t="s">
        <v>2439</v>
      </c>
      <c r="B938" s="350" t="s">
        <v>156</v>
      </c>
      <c r="C938" s="352" t="s">
        <v>2999</v>
      </c>
    </row>
    <row r="939" spans="1:3">
      <c r="A939" s="350" t="s">
        <v>2440</v>
      </c>
      <c r="B939" s="350" t="s">
        <v>157</v>
      </c>
      <c r="C939" s="352" t="s">
        <v>3006</v>
      </c>
    </row>
    <row r="940" spans="1:3">
      <c r="A940" s="350" t="s">
        <v>3439</v>
      </c>
      <c r="B940" s="350" t="s">
        <v>3440</v>
      </c>
      <c r="C940" s="352" t="s">
        <v>2998</v>
      </c>
    </row>
    <row r="941" spans="1:3">
      <c r="A941" s="350" t="s">
        <v>2427</v>
      </c>
      <c r="B941" s="350" t="s">
        <v>167</v>
      </c>
      <c r="C941" s="352" t="s">
        <v>2480</v>
      </c>
    </row>
    <row r="942" spans="1:3">
      <c r="A942" s="350" t="s">
        <v>2428</v>
      </c>
      <c r="B942" s="350" t="s">
        <v>168</v>
      </c>
      <c r="C942" s="352" t="s">
        <v>2480</v>
      </c>
    </row>
    <row r="943" spans="1:3">
      <c r="A943" s="350" t="s">
        <v>2429</v>
      </c>
      <c r="B943" s="350" t="s">
        <v>169</v>
      </c>
      <c r="C943" s="352" t="s">
        <v>2480</v>
      </c>
    </row>
    <row r="944" spans="1:3">
      <c r="A944" s="350" t="s">
        <v>2430</v>
      </c>
      <c r="B944" s="350" t="s">
        <v>170</v>
      </c>
      <c r="C944" s="352" t="s">
        <v>2480</v>
      </c>
    </row>
    <row r="945" spans="1:3">
      <c r="A945" s="350" t="s">
        <v>2431</v>
      </c>
      <c r="B945" s="350" t="s">
        <v>171</v>
      </c>
      <c r="C945" s="352" t="s">
        <v>2480</v>
      </c>
    </row>
    <row r="946" spans="1:3">
      <c r="A946" s="350" t="s">
        <v>2422</v>
      </c>
      <c r="B946" s="350" t="s">
        <v>162</v>
      </c>
      <c r="C946" s="352" t="s">
        <v>2480</v>
      </c>
    </row>
    <row r="947" spans="1:3">
      <c r="A947" s="350" t="s">
        <v>2423</v>
      </c>
      <c r="B947" s="350" t="s">
        <v>163</v>
      </c>
      <c r="C947" s="352" t="s">
        <v>2480</v>
      </c>
    </row>
    <row r="948" spans="1:3">
      <c r="A948" s="350" t="s">
        <v>2424</v>
      </c>
      <c r="B948" s="350" t="s">
        <v>164</v>
      </c>
      <c r="C948" s="352" t="s">
        <v>2480</v>
      </c>
    </row>
    <row r="949" spans="1:3">
      <c r="A949" s="350" t="s">
        <v>2425</v>
      </c>
      <c r="B949" s="350" t="s">
        <v>165</v>
      </c>
      <c r="C949" s="352" t="s">
        <v>2480</v>
      </c>
    </row>
    <row r="950" spans="1:3">
      <c r="A950" s="350" t="s">
        <v>2426</v>
      </c>
      <c r="B950" s="350" t="s">
        <v>166</v>
      </c>
      <c r="C950" s="352" t="s">
        <v>2480</v>
      </c>
    </row>
    <row r="951" spans="1:3">
      <c r="A951" s="350" t="s">
        <v>2417</v>
      </c>
      <c r="B951" s="350" t="s">
        <v>1862</v>
      </c>
      <c r="C951" s="352" t="s">
        <v>2480</v>
      </c>
    </row>
    <row r="952" spans="1:3">
      <c r="A952" s="350" t="s">
        <v>2418</v>
      </c>
      <c r="B952" s="350" t="s">
        <v>1651</v>
      </c>
      <c r="C952" s="352" t="s">
        <v>2480</v>
      </c>
    </row>
    <row r="953" spans="1:3">
      <c r="A953" s="350" t="s">
        <v>2419</v>
      </c>
      <c r="B953" s="350" t="s">
        <v>1863</v>
      </c>
      <c r="C953" s="352" t="s">
        <v>2480</v>
      </c>
    </row>
    <row r="954" spans="1:3">
      <c r="A954" s="350" t="s">
        <v>2420</v>
      </c>
      <c r="B954" s="350" t="s">
        <v>1864</v>
      </c>
      <c r="C954" s="352" t="s">
        <v>2480</v>
      </c>
    </row>
    <row r="955" spans="1:3">
      <c r="A955" s="350" t="s">
        <v>2421</v>
      </c>
      <c r="B955" s="350" t="s">
        <v>1865</v>
      </c>
      <c r="C955" s="352" t="s">
        <v>2480</v>
      </c>
    </row>
    <row r="956" spans="1:3">
      <c r="A956" s="350" t="s">
        <v>3441</v>
      </c>
      <c r="B956" s="350" t="s">
        <v>3442</v>
      </c>
      <c r="C956" s="352" t="s">
        <v>2999</v>
      </c>
    </row>
    <row r="957" spans="1:3">
      <c r="A957" s="350" t="s">
        <v>2484</v>
      </c>
      <c r="B957" s="350" t="s">
        <v>173</v>
      </c>
      <c r="C957" s="352" t="s">
        <v>3006</v>
      </c>
    </row>
    <row r="958" spans="1:3">
      <c r="A958" s="350" t="s">
        <v>2530</v>
      </c>
      <c r="B958" s="350" t="s">
        <v>175</v>
      </c>
      <c r="C958" s="352" t="s">
        <v>2998</v>
      </c>
    </row>
    <row r="959" spans="1:3">
      <c r="A959" s="350" t="s">
        <v>2531</v>
      </c>
      <c r="B959" s="350" t="s">
        <v>177</v>
      </c>
      <c r="C959" s="352" t="s">
        <v>2999</v>
      </c>
    </row>
    <row r="960" spans="1:3">
      <c r="A960" s="350" t="s">
        <v>2532</v>
      </c>
      <c r="B960" s="350" t="s">
        <v>179</v>
      </c>
      <c r="C960" s="352" t="s">
        <v>3007</v>
      </c>
    </row>
    <row r="961" spans="1:3">
      <c r="A961" s="350" t="s">
        <v>2432</v>
      </c>
      <c r="B961" s="350" t="s">
        <v>181</v>
      </c>
      <c r="C961" s="352" t="s">
        <v>3443</v>
      </c>
    </row>
    <row r="962" spans="1:3">
      <c r="A962" s="350" t="s">
        <v>2433</v>
      </c>
      <c r="B962" s="350" t="s">
        <v>182</v>
      </c>
      <c r="C962" s="352" t="s">
        <v>2998</v>
      </c>
    </row>
    <row r="963" spans="1:3">
      <c r="A963" s="350" t="s">
        <v>2434</v>
      </c>
      <c r="B963" s="350" t="s">
        <v>183</v>
      </c>
      <c r="C963" s="352" t="s">
        <v>2998</v>
      </c>
    </row>
    <row r="964" spans="1:3">
      <c r="A964" s="350" t="s">
        <v>2435</v>
      </c>
      <c r="B964" s="350" t="s">
        <v>184</v>
      </c>
      <c r="C964" s="352" t="s">
        <v>3028</v>
      </c>
    </row>
    <row r="965" spans="1:3">
      <c r="A965" s="350" t="s">
        <v>481</v>
      </c>
      <c r="B965" s="350" t="s">
        <v>482</v>
      </c>
      <c r="C965" s="352" t="s">
        <v>2480</v>
      </c>
    </row>
    <row r="966" spans="1:3">
      <c r="A966" s="350" t="s">
        <v>483</v>
      </c>
      <c r="B966" s="350" t="s">
        <v>484</v>
      </c>
      <c r="C966" s="352" t="s">
        <v>2480</v>
      </c>
    </row>
    <row r="967" spans="1:3">
      <c r="A967" s="350" t="s">
        <v>485</v>
      </c>
      <c r="B967" s="350" t="s">
        <v>486</v>
      </c>
      <c r="C967" s="352" t="s">
        <v>2480</v>
      </c>
    </row>
    <row r="968" spans="1:3">
      <c r="A968" s="350" t="s">
        <v>487</v>
      </c>
      <c r="B968" s="350" t="s">
        <v>488</v>
      </c>
      <c r="C968" s="352" t="s">
        <v>2480</v>
      </c>
    </row>
    <row r="969" spans="1:3">
      <c r="A969" s="350" t="s">
        <v>489</v>
      </c>
      <c r="B969" s="350" t="s">
        <v>490</v>
      </c>
      <c r="C969" s="352" t="s">
        <v>2480</v>
      </c>
    </row>
    <row r="970" spans="1:3">
      <c r="A970" s="350" t="s">
        <v>2443</v>
      </c>
      <c r="B970" s="350" t="s">
        <v>283</v>
      </c>
      <c r="C970" s="352" t="s">
        <v>2480</v>
      </c>
    </row>
    <row r="971" spans="1:3">
      <c r="A971" s="350" t="s">
        <v>2444</v>
      </c>
      <c r="B971" s="350" t="s">
        <v>284</v>
      </c>
      <c r="C971" s="352" t="s">
        <v>2480</v>
      </c>
    </row>
    <row r="972" spans="1:3">
      <c r="A972" s="350" t="s">
        <v>2445</v>
      </c>
      <c r="B972" s="350" t="s">
        <v>285</v>
      </c>
      <c r="C972" s="352" t="s">
        <v>2480</v>
      </c>
    </row>
    <row r="973" spans="1:3">
      <c r="A973" s="350" t="s">
        <v>2446</v>
      </c>
      <c r="B973" s="350" t="s">
        <v>286</v>
      </c>
      <c r="C973" s="352" t="s">
        <v>2480</v>
      </c>
    </row>
    <row r="974" spans="1:3">
      <c r="A974" s="350" t="s">
        <v>2447</v>
      </c>
      <c r="B974" s="350" t="s">
        <v>287</v>
      </c>
      <c r="C974" s="352" t="s">
        <v>3001</v>
      </c>
    </row>
    <row r="975" spans="1:3">
      <c r="A975" s="350" t="s">
        <v>1923</v>
      </c>
      <c r="B975" s="350" t="s">
        <v>2801</v>
      </c>
      <c r="C975" s="352" t="s">
        <v>2480</v>
      </c>
    </row>
    <row r="976" spans="1:3">
      <c r="A976" s="350" t="s">
        <v>1924</v>
      </c>
      <c r="B976" s="350" t="s">
        <v>2802</v>
      </c>
      <c r="C976" s="352" t="s">
        <v>2480</v>
      </c>
    </row>
    <row r="977" spans="1:3">
      <c r="A977" s="350" t="s">
        <v>1925</v>
      </c>
      <c r="B977" s="350" t="s">
        <v>1926</v>
      </c>
      <c r="C977" s="352" t="s">
        <v>3047</v>
      </c>
    </row>
    <row r="978" spans="1:3">
      <c r="A978" s="350" t="s">
        <v>1927</v>
      </c>
      <c r="B978" s="350" t="s">
        <v>2803</v>
      </c>
      <c r="C978" s="352" t="s">
        <v>2480</v>
      </c>
    </row>
    <row r="979" spans="1:3">
      <c r="A979" s="350" t="s">
        <v>2260</v>
      </c>
      <c r="B979" s="350" t="s">
        <v>2261</v>
      </c>
      <c r="C979" s="352" t="s">
        <v>2480</v>
      </c>
    </row>
    <row r="980" spans="1:3">
      <c r="A980" s="350" t="s">
        <v>3049</v>
      </c>
      <c r="B980" s="350" t="s">
        <v>2257</v>
      </c>
      <c r="C980" s="352" t="s">
        <v>3006</v>
      </c>
    </row>
    <row r="981" spans="1:3">
      <c r="A981" s="350" t="s">
        <v>3050</v>
      </c>
      <c r="B981" s="350" t="s">
        <v>2258</v>
      </c>
      <c r="C981" s="352" t="s">
        <v>3010</v>
      </c>
    </row>
    <row r="982" spans="1:3">
      <c r="A982" s="350" t="s">
        <v>3051</v>
      </c>
      <c r="B982" s="350" t="s">
        <v>2482</v>
      </c>
      <c r="C982" s="352" t="s">
        <v>2999</v>
      </c>
    </row>
    <row r="983" spans="1:3">
      <c r="A983" s="350" t="s">
        <v>3052</v>
      </c>
      <c r="B983" s="350" t="s">
        <v>2259</v>
      </c>
      <c r="C983" s="352" t="s">
        <v>2480</v>
      </c>
    </row>
    <row r="984" spans="1:3">
      <c r="A984" s="350" t="s">
        <v>3053</v>
      </c>
      <c r="B984" s="350" t="s">
        <v>2535</v>
      </c>
      <c r="C984" s="352" t="s">
        <v>2999</v>
      </c>
    </row>
    <row r="985" spans="1:3">
      <c r="A985" s="350" t="s">
        <v>3054</v>
      </c>
      <c r="B985" s="350" t="s">
        <v>2536</v>
      </c>
      <c r="C985" s="352" t="s">
        <v>2999</v>
      </c>
    </row>
    <row r="986" spans="1:3">
      <c r="A986" s="350" t="s">
        <v>3055</v>
      </c>
      <c r="B986" s="350" t="s">
        <v>2537</v>
      </c>
      <c r="C986" s="352" t="s">
        <v>3004</v>
      </c>
    </row>
    <row r="987" spans="1:3">
      <c r="A987" s="350" t="s">
        <v>3056</v>
      </c>
      <c r="B987" s="350" t="s">
        <v>2262</v>
      </c>
      <c r="C987" s="352" t="s">
        <v>3008</v>
      </c>
    </row>
    <row r="988" spans="1:3">
      <c r="A988" s="350" t="s">
        <v>3057</v>
      </c>
      <c r="B988" s="350" t="s">
        <v>2538</v>
      </c>
      <c r="C988" s="352" t="s">
        <v>2999</v>
      </c>
    </row>
    <row r="989" spans="1:3">
      <c r="A989" s="350" t="s">
        <v>3058</v>
      </c>
      <c r="B989" s="350" t="s">
        <v>2539</v>
      </c>
      <c r="C989" s="352" t="s">
        <v>2999</v>
      </c>
    </row>
    <row r="990" spans="1:3">
      <c r="A990" s="350" t="s">
        <v>3059</v>
      </c>
      <c r="B990" s="350" t="s">
        <v>2804</v>
      </c>
      <c r="C990" s="352" t="s">
        <v>3010</v>
      </c>
    </row>
    <row r="991" spans="1:3">
      <c r="A991" s="350" t="s">
        <v>3060</v>
      </c>
      <c r="B991" s="350" t="s">
        <v>2263</v>
      </c>
      <c r="C991" s="352" t="s">
        <v>2480</v>
      </c>
    </row>
    <row r="992" spans="1:3">
      <c r="A992" s="350" t="s">
        <v>3061</v>
      </c>
      <c r="B992" s="350" t="s">
        <v>2264</v>
      </c>
      <c r="C992" s="352" t="s">
        <v>3008</v>
      </c>
    </row>
    <row r="993" spans="1:3">
      <c r="A993" s="350" t="s">
        <v>3062</v>
      </c>
      <c r="B993" s="350" t="s">
        <v>2265</v>
      </c>
      <c r="C993" s="352" t="s">
        <v>3008</v>
      </c>
    </row>
    <row r="994" spans="1:3">
      <c r="A994" s="350" t="s">
        <v>3063</v>
      </c>
      <c r="B994" s="350" t="s">
        <v>2266</v>
      </c>
      <c r="C994" s="352" t="s">
        <v>3003</v>
      </c>
    </row>
    <row r="995" spans="1:3">
      <c r="A995" s="350" t="s">
        <v>3064</v>
      </c>
      <c r="B995" s="350" t="s">
        <v>2267</v>
      </c>
      <c r="C995" s="352" t="s">
        <v>2999</v>
      </c>
    </row>
    <row r="996" spans="1:3">
      <c r="A996" s="350" t="s">
        <v>3065</v>
      </c>
      <c r="B996" s="350" t="s">
        <v>2268</v>
      </c>
      <c r="C996" s="352" t="s">
        <v>2999</v>
      </c>
    </row>
    <row r="997" spans="1:3">
      <c r="A997" s="350" t="s">
        <v>3066</v>
      </c>
      <c r="B997" s="350" t="s">
        <v>2269</v>
      </c>
      <c r="C997" s="352" t="s">
        <v>2998</v>
      </c>
    </row>
    <row r="998" spans="1:3">
      <c r="A998" s="350" t="s">
        <v>3067</v>
      </c>
      <c r="B998" s="350" t="s">
        <v>2270</v>
      </c>
      <c r="C998" s="352" t="s">
        <v>3008</v>
      </c>
    </row>
    <row r="999" spans="1:3">
      <c r="A999" s="350" t="s">
        <v>3068</v>
      </c>
      <c r="B999" s="350" t="s">
        <v>2271</v>
      </c>
      <c r="C999" s="352" t="s">
        <v>3008</v>
      </c>
    </row>
    <row r="1000" spans="1:3">
      <c r="A1000" s="350" t="s">
        <v>3069</v>
      </c>
      <c r="B1000" s="350" t="s">
        <v>2540</v>
      </c>
      <c r="C1000" s="352" t="s">
        <v>2999</v>
      </c>
    </row>
    <row r="1001" spans="1:3">
      <c r="A1001" s="350" t="s">
        <v>3070</v>
      </c>
      <c r="B1001" s="350" t="s">
        <v>2272</v>
      </c>
      <c r="C1001" s="352" t="s">
        <v>3005</v>
      </c>
    </row>
    <row r="1002" spans="1:3">
      <c r="A1002" s="350" t="s">
        <v>3071</v>
      </c>
      <c r="B1002" s="350" t="s">
        <v>2273</v>
      </c>
      <c r="C1002" s="352" t="s">
        <v>2480</v>
      </c>
    </row>
    <row r="1003" spans="1:3">
      <c r="A1003" s="350" t="s">
        <v>3072</v>
      </c>
      <c r="B1003" s="350" t="s">
        <v>2274</v>
      </c>
      <c r="C1003" s="352" t="s">
        <v>3028</v>
      </c>
    </row>
    <row r="1004" spans="1:3">
      <c r="A1004" s="350" t="s">
        <v>3073</v>
      </c>
      <c r="B1004" s="350" t="s">
        <v>2275</v>
      </c>
      <c r="C1004" s="352" t="s">
        <v>2480</v>
      </c>
    </row>
    <row r="1005" spans="1:3">
      <c r="A1005" s="350" t="s">
        <v>3074</v>
      </c>
      <c r="B1005" s="350" t="s">
        <v>2276</v>
      </c>
      <c r="C1005" s="352" t="s">
        <v>3001</v>
      </c>
    </row>
    <row r="1006" spans="1:3">
      <c r="A1006" s="350" t="s">
        <v>3075</v>
      </c>
      <c r="B1006" s="350" t="s">
        <v>2277</v>
      </c>
      <c r="C1006" s="352" t="s">
        <v>2480</v>
      </c>
    </row>
    <row r="1007" spans="1:3">
      <c r="A1007" s="350" t="s">
        <v>3076</v>
      </c>
      <c r="B1007" s="350" t="s">
        <v>2278</v>
      </c>
      <c r="C1007" s="352" t="s">
        <v>3027</v>
      </c>
    </row>
    <row r="1008" spans="1:3">
      <c r="A1008" s="350" t="s">
        <v>3077</v>
      </c>
      <c r="B1008" s="350" t="s">
        <v>2279</v>
      </c>
      <c r="C1008" s="352" t="s">
        <v>2480</v>
      </c>
    </row>
    <row r="1009" spans="1:3">
      <c r="A1009" s="350" t="s">
        <v>3078</v>
      </c>
      <c r="B1009" s="350" t="s">
        <v>2280</v>
      </c>
      <c r="C1009" s="352" t="s">
        <v>2480</v>
      </c>
    </row>
    <row r="1010" spans="1:3">
      <c r="A1010" s="350" t="s">
        <v>3079</v>
      </c>
      <c r="B1010" s="350" t="s">
        <v>2281</v>
      </c>
      <c r="C1010" s="352" t="s">
        <v>3003</v>
      </c>
    </row>
    <row r="1011" spans="1:3">
      <c r="A1011" s="350" t="s">
        <v>3080</v>
      </c>
      <c r="B1011" s="350" t="s">
        <v>2541</v>
      </c>
      <c r="C1011" s="352" t="s">
        <v>2999</v>
      </c>
    </row>
    <row r="1012" spans="1:3">
      <c r="A1012" s="350" t="s">
        <v>3081</v>
      </c>
      <c r="B1012" s="350" t="s">
        <v>2542</v>
      </c>
      <c r="C1012" s="352" t="s">
        <v>2998</v>
      </c>
    </row>
    <row r="1013" spans="1:3">
      <c r="A1013" s="350" t="s">
        <v>3082</v>
      </c>
      <c r="B1013" s="350" t="s">
        <v>2282</v>
      </c>
      <c r="C1013" s="352" t="s">
        <v>3006</v>
      </c>
    </row>
    <row r="1014" spans="1:3">
      <c r="A1014" s="350" t="s">
        <v>3083</v>
      </c>
      <c r="B1014" s="350" t="s">
        <v>2283</v>
      </c>
      <c r="C1014" s="352" t="s">
        <v>2480</v>
      </c>
    </row>
    <row r="1015" spans="1:3">
      <c r="A1015" s="350" t="s">
        <v>3084</v>
      </c>
      <c r="B1015" s="350" t="s">
        <v>2284</v>
      </c>
      <c r="C1015" s="352" t="s">
        <v>2480</v>
      </c>
    </row>
    <row r="1016" spans="1:3">
      <c r="A1016" s="350" t="s">
        <v>3085</v>
      </c>
      <c r="B1016" s="350" t="s">
        <v>2285</v>
      </c>
      <c r="C1016" s="352" t="s">
        <v>2999</v>
      </c>
    </row>
    <row r="1017" spans="1:3">
      <c r="A1017" s="350" t="s">
        <v>3086</v>
      </c>
      <c r="B1017" s="350" t="s">
        <v>2543</v>
      </c>
      <c r="C1017" s="352" t="s">
        <v>2999</v>
      </c>
    </row>
    <row r="1018" spans="1:3">
      <c r="A1018" s="350" t="s">
        <v>3087</v>
      </c>
      <c r="B1018" s="350" t="s">
        <v>2286</v>
      </c>
      <c r="C1018" s="352" t="s">
        <v>2999</v>
      </c>
    </row>
    <row r="1019" spans="1:3">
      <c r="A1019" s="350" t="s">
        <v>3088</v>
      </c>
      <c r="B1019" s="350" t="s">
        <v>2416</v>
      </c>
      <c r="C1019" s="352" t="s">
        <v>3007</v>
      </c>
    </row>
    <row r="1020" spans="1:3">
      <c r="A1020" s="350" t="s">
        <v>3089</v>
      </c>
      <c r="B1020" s="350" t="s">
        <v>2544</v>
      </c>
      <c r="C1020" s="352" t="s">
        <v>2999</v>
      </c>
    </row>
    <row r="1021" spans="1:3">
      <c r="A1021" s="350" t="s">
        <v>3090</v>
      </c>
      <c r="B1021" s="350" t="s">
        <v>2287</v>
      </c>
      <c r="C1021" s="352" t="s">
        <v>3443</v>
      </c>
    </row>
    <row r="1022" spans="1:3">
      <c r="A1022" s="350" t="s">
        <v>3393</v>
      </c>
      <c r="B1022" s="350" t="s">
        <v>3394</v>
      </c>
      <c r="C1022" s="352" t="s">
        <v>3003</v>
      </c>
    </row>
    <row r="1023" spans="1:3">
      <c r="A1023" s="350" t="s">
        <v>3395</v>
      </c>
      <c r="B1023" s="350" t="s">
        <v>3396</v>
      </c>
      <c r="C1023" s="352" t="s">
        <v>2480</v>
      </c>
    </row>
    <row r="1024" spans="1:3">
      <c r="A1024" s="350" t="s">
        <v>3397</v>
      </c>
      <c r="B1024" s="350" t="s">
        <v>3398</v>
      </c>
      <c r="C1024" s="352" t="s">
        <v>2480</v>
      </c>
    </row>
    <row r="1025" spans="1:3">
      <c r="A1025" s="350" t="s">
        <v>3399</v>
      </c>
      <c r="B1025" s="350" t="s">
        <v>3400</v>
      </c>
      <c r="C1025" s="352" t="s">
        <v>2480</v>
      </c>
    </row>
    <row r="1026" spans="1:3">
      <c r="A1026" s="350" t="s">
        <v>3401</v>
      </c>
      <c r="B1026" s="350" t="s">
        <v>3402</v>
      </c>
      <c r="C1026" s="352" t="s">
        <v>3010</v>
      </c>
    </row>
    <row r="1027" spans="1:3">
      <c r="A1027" s="350" t="s">
        <v>3403</v>
      </c>
      <c r="B1027" s="350" t="s">
        <v>3404</v>
      </c>
      <c r="C1027" s="352" t="s">
        <v>2480</v>
      </c>
    </row>
    <row r="1028" spans="1:3">
      <c r="A1028" s="350" t="s">
        <v>3405</v>
      </c>
      <c r="B1028" s="350" t="s">
        <v>3406</v>
      </c>
      <c r="C1028" s="352" t="s">
        <v>3006</v>
      </c>
    </row>
    <row r="1029" spans="1:3">
      <c r="A1029" s="350" t="s">
        <v>3407</v>
      </c>
      <c r="B1029" s="350" t="s">
        <v>3408</v>
      </c>
      <c r="C1029" s="352" t="s">
        <v>2480</v>
      </c>
    </row>
    <row r="1030" spans="1:3">
      <c r="A1030" s="350" t="s">
        <v>3409</v>
      </c>
      <c r="B1030" s="350" t="s">
        <v>3410</v>
      </c>
      <c r="C1030" s="352" t="s">
        <v>3007</v>
      </c>
    </row>
    <row r="1031" spans="1:3">
      <c r="A1031" s="350" t="s">
        <v>3411</v>
      </c>
      <c r="B1031" s="350" t="s">
        <v>3412</v>
      </c>
      <c r="C1031" s="352" t="s">
        <v>2998</v>
      </c>
    </row>
    <row r="1032" spans="1:3">
      <c r="A1032" s="350" t="s">
        <v>3413</v>
      </c>
      <c r="B1032" s="350" t="s">
        <v>3414</v>
      </c>
      <c r="C1032" s="352" t="s">
        <v>2998</v>
      </c>
    </row>
    <row r="1033" spans="1:3">
      <c r="A1033" s="350" t="s">
        <v>3415</v>
      </c>
      <c r="B1033" s="350" t="s">
        <v>3416</v>
      </c>
      <c r="C1033" s="352" t="s">
        <v>3000</v>
      </c>
    </row>
    <row r="1034" spans="1:3">
      <c r="A1034" s="350" t="s">
        <v>3091</v>
      </c>
      <c r="B1034" s="350" t="s">
        <v>2288</v>
      </c>
      <c r="C1034" s="352" t="s">
        <v>3419</v>
      </c>
    </row>
    <row r="1035" spans="1:3">
      <c r="A1035" s="350" t="s">
        <v>3092</v>
      </c>
      <c r="B1035" s="350" t="s">
        <v>2289</v>
      </c>
      <c r="C1035" s="352" t="s">
        <v>2480</v>
      </c>
    </row>
    <row r="1036" spans="1:3">
      <c r="A1036" s="350" t="s">
        <v>3093</v>
      </c>
      <c r="B1036" s="350" t="s">
        <v>2290</v>
      </c>
      <c r="C1036" s="352" t="s">
        <v>2480</v>
      </c>
    </row>
    <row r="1037" spans="1:3">
      <c r="A1037" s="350" t="s">
        <v>3094</v>
      </c>
      <c r="B1037" s="350" t="s">
        <v>2291</v>
      </c>
      <c r="C1037" s="352" t="s">
        <v>2480</v>
      </c>
    </row>
    <row r="1038" spans="1:3">
      <c r="A1038" s="350" t="s">
        <v>3095</v>
      </c>
      <c r="B1038" s="350" t="s">
        <v>2292</v>
      </c>
      <c r="C1038" s="352" t="s">
        <v>2999</v>
      </c>
    </row>
    <row r="1039" spans="1:3">
      <c r="A1039" s="350" t="s">
        <v>3096</v>
      </c>
      <c r="B1039" s="350" t="s">
        <v>2293</v>
      </c>
      <c r="C1039" s="352" t="s">
        <v>3007</v>
      </c>
    </row>
    <row r="1040" spans="1:3">
      <c r="A1040" s="350" t="s">
        <v>3097</v>
      </c>
      <c r="B1040" s="350" t="s">
        <v>2294</v>
      </c>
      <c r="C1040" s="352" t="s">
        <v>3010</v>
      </c>
    </row>
    <row r="1041" spans="1:3">
      <c r="A1041" s="350" t="s">
        <v>3098</v>
      </c>
      <c r="B1041" s="350" t="s">
        <v>2295</v>
      </c>
      <c r="C1041" s="352" t="s">
        <v>3008</v>
      </c>
    </row>
    <row r="1042" spans="1:3">
      <c r="A1042" s="350" t="s">
        <v>3099</v>
      </c>
      <c r="B1042" s="350" t="s">
        <v>2296</v>
      </c>
      <c r="C1042" s="352" t="s">
        <v>3003</v>
      </c>
    </row>
    <row r="1043" spans="1:3">
      <c r="A1043" s="350" t="s">
        <v>3100</v>
      </c>
      <c r="B1043" s="350" t="s">
        <v>2297</v>
      </c>
      <c r="C1043" s="352" t="s">
        <v>2480</v>
      </c>
    </row>
    <row r="1044" spans="1:3">
      <c r="A1044" s="350" t="s">
        <v>3101</v>
      </c>
      <c r="B1044" s="350" t="s">
        <v>2298</v>
      </c>
      <c r="C1044" s="352" t="s">
        <v>2480</v>
      </c>
    </row>
    <row r="1045" spans="1:3">
      <c r="A1045" s="350" t="s">
        <v>3102</v>
      </c>
      <c r="B1045" s="350" t="s">
        <v>2299</v>
      </c>
      <c r="C1045" s="352" t="s">
        <v>3008</v>
      </c>
    </row>
    <row r="1046" spans="1:3">
      <c r="A1046" s="350" t="s">
        <v>3103</v>
      </c>
      <c r="B1046" s="350" t="s">
        <v>2545</v>
      </c>
      <c r="C1046" s="352" t="s">
        <v>3006</v>
      </c>
    </row>
    <row r="1047" spans="1:3">
      <c r="A1047" s="350" t="s">
        <v>3104</v>
      </c>
      <c r="B1047" s="350" t="s">
        <v>2300</v>
      </c>
      <c r="C1047" s="352" t="s">
        <v>3027</v>
      </c>
    </row>
    <row r="1048" spans="1:3">
      <c r="A1048" s="350" t="s">
        <v>3105</v>
      </c>
      <c r="B1048" s="350" t="s">
        <v>2301</v>
      </c>
      <c r="C1048" s="352" t="s">
        <v>2480</v>
      </c>
    </row>
    <row r="1049" spans="1:3">
      <c r="A1049" s="350" t="s">
        <v>3106</v>
      </c>
      <c r="B1049" s="350" t="s">
        <v>2302</v>
      </c>
      <c r="C1049" s="352" t="s">
        <v>2480</v>
      </c>
    </row>
    <row r="1050" spans="1:3">
      <c r="A1050" s="350" t="s">
        <v>3107</v>
      </c>
      <c r="B1050" s="350" t="s">
        <v>2303</v>
      </c>
      <c r="C1050" s="352" t="s">
        <v>3001</v>
      </c>
    </row>
    <row r="1051" spans="1:3">
      <c r="A1051" s="350" t="s">
        <v>3108</v>
      </c>
      <c r="B1051" s="350" t="s">
        <v>2304</v>
      </c>
      <c r="C1051" s="352" t="s">
        <v>2999</v>
      </c>
    </row>
    <row r="1052" spans="1:3">
      <c r="A1052" s="350" t="s">
        <v>3109</v>
      </c>
      <c r="B1052" s="350" t="s">
        <v>2546</v>
      </c>
      <c r="C1052" s="352" t="s">
        <v>2999</v>
      </c>
    </row>
    <row r="1053" spans="1:3">
      <c r="A1053" s="350" t="s">
        <v>3110</v>
      </c>
      <c r="B1053" s="350" t="s">
        <v>2547</v>
      </c>
      <c r="C1053" s="352" t="s">
        <v>2998</v>
      </c>
    </row>
    <row r="1054" spans="1:3">
      <c r="A1054" s="350" t="s">
        <v>3111</v>
      </c>
      <c r="B1054" s="350" t="s">
        <v>2305</v>
      </c>
      <c r="C1054" s="352" t="s">
        <v>3010</v>
      </c>
    </row>
    <row r="1055" spans="1:3">
      <c r="A1055" s="350" t="s">
        <v>3112</v>
      </c>
      <c r="B1055" s="350" t="s">
        <v>2306</v>
      </c>
      <c r="C1055" s="352" t="s">
        <v>3007</v>
      </c>
    </row>
    <row r="1056" spans="1:3">
      <c r="A1056" s="350" t="s">
        <v>3113</v>
      </c>
      <c r="B1056" s="350" t="s">
        <v>2307</v>
      </c>
      <c r="C1056" s="352" t="s">
        <v>3005</v>
      </c>
    </row>
    <row r="1057" spans="1:3">
      <c r="A1057" s="350" t="s">
        <v>3114</v>
      </c>
      <c r="B1057" s="350" t="s">
        <v>2308</v>
      </c>
      <c r="C1057" s="352" t="s">
        <v>2480</v>
      </c>
    </row>
    <row r="1058" spans="1:3">
      <c r="A1058" s="350" t="s">
        <v>3115</v>
      </c>
      <c r="B1058" s="350" t="s">
        <v>2548</v>
      </c>
      <c r="C1058" s="352" t="s">
        <v>2999</v>
      </c>
    </row>
    <row r="1059" spans="1:3">
      <c r="A1059" s="350" t="s">
        <v>3116</v>
      </c>
      <c r="B1059" s="350" t="s">
        <v>2309</v>
      </c>
      <c r="C1059" s="352" t="s">
        <v>3009</v>
      </c>
    </row>
    <row r="1060" spans="1:3">
      <c r="A1060" s="350" t="s">
        <v>3117</v>
      </c>
      <c r="B1060" s="350" t="s">
        <v>2310</v>
      </c>
      <c r="C1060" s="352" t="s">
        <v>3009</v>
      </c>
    </row>
    <row r="1061" spans="1:3">
      <c r="A1061" s="350" t="s">
        <v>3118</v>
      </c>
      <c r="B1061" s="350" t="s">
        <v>2311</v>
      </c>
      <c r="C1061" s="352" t="s">
        <v>3007</v>
      </c>
    </row>
    <row r="1062" spans="1:3">
      <c r="A1062" s="350" t="s">
        <v>3119</v>
      </c>
      <c r="B1062" s="350" t="s">
        <v>2312</v>
      </c>
      <c r="C1062" s="352" t="s">
        <v>3010</v>
      </c>
    </row>
    <row r="1063" spans="1:3">
      <c r="A1063" s="350" t="s">
        <v>3120</v>
      </c>
      <c r="B1063" s="350" t="s">
        <v>2313</v>
      </c>
      <c r="C1063" s="352" t="s">
        <v>3007</v>
      </c>
    </row>
    <row r="1064" spans="1:3">
      <c r="A1064" s="350" t="s">
        <v>3121</v>
      </c>
      <c r="B1064" s="350" t="s">
        <v>2314</v>
      </c>
      <c r="C1064" s="352" t="s">
        <v>3010</v>
      </c>
    </row>
    <row r="1065" spans="1:3">
      <c r="A1065" s="350" t="s">
        <v>3122</v>
      </c>
      <c r="B1065" s="350" t="s">
        <v>2315</v>
      </c>
      <c r="C1065" s="352" t="s">
        <v>2998</v>
      </c>
    </row>
    <row r="1066" spans="1:3">
      <c r="A1066" s="350" t="s">
        <v>3123</v>
      </c>
      <c r="B1066" s="350" t="s">
        <v>2316</v>
      </c>
      <c r="C1066" s="352" t="s">
        <v>2998</v>
      </c>
    </row>
    <row r="1067" spans="1:3">
      <c r="A1067" s="350" t="s">
        <v>3124</v>
      </c>
      <c r="B1067" s="350" t="s">
        <v>2317</v>
      </c>
      <c r="C1067" s="352" t="s">
        <v>2480</v>
      </c>
    </row>
    <row r="1068" spans="1:3">
      <c r="A1068" s="350" t="s">
        <v>3125</v>
      </c>
      <c r="B1068" s="350" t="s">
        <v>2318</v>
      </c>
      <c r="C1068" s="352" t="s">
        <v>3419</v>
      </c>
    </row>
    <row r="1069" spans="1:3">
      <c r="A1069" s="350" t="s">
        <v>3126</v>
      </c>
      <c r="B1069" s="350" t="s">
        <v>2319</v>
      </c>
      <c r="C1069" s="352" t="s">
        <v>2999</v>
      </c>
    </row>
    <row r="1070" spans="1:3">
      <c r="A1070" s="350" t="s">
        <v>3127</v>
      </c>
      <c r="B1070" s="350" t="s">
        <v>2320</v>
      </c>
      <c r="C1070" s="352" t="s">
        <v>2480</v>
      </c>
    </row>
    <row r="1071" spans="1:3">
      <c r="A1071" s="350" t="s">
        <v>3128</v>
      </c>
      <c r="B1071" s="350" t="s">
        <v>2321</v>
      </c>
      <c r="C1071" s="352" t="s">
        <v>3007</v>
      </c>
    </row>
    <row r="1072" spans="1:3">
      <c r="A1072" s="350" t="s">
        <v>3129</v>
      </c>
      <c r="B1072" s="350" t="s">
        <v>2322</v>
      </c>
      <c r="C1072" s="352" t="s">
        <v>3005</v>
      </c>
    </row>
    <row r="1073" spans="1:3">
      <c r="A1073" s="350" t="s">
        <v>3130</v>
      </c>
      <c r="B1073" s="350" t="s">
        <v>2323</v>
      </c>
      <c r="C1073" s="352" t="s">
        <v>3008</v>
      </c>
    </row>
    <row r="1074" spans="1:3">
      <c r="A1074" s="350" t="s">
        <v>3131</v>
      </c>
      <c r="B1074" s="350" t="s">
        <v>2324</v>
      </c>
      <c r="C1074" s="352" t="s">
        <v>3007</v>
      </c>
    </row>
    <row r="1075" spans="1:3">
      <c r="A1075" s="350" t="s">
        <v>3132</v>
      </c>
      <c r="B1075" s="350" t="s">
        <v>2325</v>
      </c>
      <c r="C1075" s="352" t="s">
        <v>2999</v>
      </c>
    </row>
    <row r="1076" spans="1:3">
      <c r="A1076" s="350" t="s">
        <v>3133</v>
      </c>
      <c r="B1076" s="350" t="s">
        <v>2326</v>
      </c>
      <c r="C1076" s="352" t="s">
        <v>2480</v>
      </c>
    </row>
    <row r="1077" spans="1:3">
      <c r="A1077" s="350" t="s">
        <v>3134</v>
      </c>
      <c r="B1077" s="350" t="s">
        <v>2327</v>
      </c>
      <c r="C1077" s="352" t="s">
        <v>3028</v>
      </c>
    </row>
    <row r="1078" spans="1:3">
      <c r="A1078" s="350" t="s">
        <v>3135</v>
      </c>
      <c r="B1078" s="350" t="s">
        <v>2328</v>
      </c>
      <c r="C1078" s="352" t="s">
        <v>2480</v>
      </c>
    </row>
    <row r="1079" spans="1:3">
      <c r="A1079" s="350" t="s">
        <v>3136</v>
      </c>
      <c r="B1079" s="350" t="s">
        <v>2329</v>
      </c>
      <c r="C1079" s="352" t="s">
        <v>3028</v>
      </c>
    </row>
    <row r="1080" spans="1:3">
      <c r="A1080" s="350" t="s">
        <v>3137</v>
      </c>
      <c r="B1080" s="350" t="s">
        <v>2330</v>
      </c>
      <c r="C1080" s="352" t="s">
        <v>3000</v>
      </c>
    </row>
    <row r="1081" spans="1:3">
      <c r="A1081" s="350" t="s">
        <v>3138</v>
      </c>
      <c r="B1081" s="350" t="s">
        <v>2331</v>
      </c>
      <c r="C1081" s="352" t="s">
        <v>3007</v>
      </c>
    </row>
    <row r="1082" spans="1:3">
      <c r="A1082" s="350" t="s">
        <v>3139</v>
      </c>
      <c r="B1082" s="350" t="s">
        <v>2549</v>
      </c>
      <c r="C1082" s="352" t="s">
        <v>2999</v>
      </c>
    </row>
    <row r="1083" spans="1:3">
      <c r="A1083" s="350" t="s">
        <v>3140</v>
      </c>
      <c r="B1083" s="350" t="s">
        <v>2332</v>
      </c>
      <c r="C1083" s="352" t="s">
        <v>2480</v>
      </c>
    </row>
    <row r="1084" spans="1:3">
      <c r="A1084" s="350" t="s">
        <v>3141</v>
      </c>
      <c r="B1084" s="350" t="s">
        <v>2333</v>
      </c>
      <c r="C1084" s="352" t="s">
        <v>2480</v>
      </c>
    </row>
    <row r="1085" spans="1:3">
      <c r="A1085" s="350" t="s">
        <v>3142</v>
      </c>
      <c r="B1085" s="350" t="s">
        <v>2334</v>
      </c>
      <c r="C1085" s="352" t="s">
        <v>2480</v>
      </c>
    </row>
    <row r="1086" spans="1:3">
      <c r="A1086" s="350" t="s">
        <v>3143</v>
      </c>
      <c r="B1086" s="350" t="s">
        <v>2335</v>
      </c>
      <c r="C1086" s="352" t="s">
        <v>3027</v>
      </c>
    </row>
    <row r="1087" spans="1:3">
      <c r="A1087" s="350" t="s">
        <v>3144</v>
      </c>
      <c r="B1087" s="350" t="s">
        <v>2550</v>
      </c>
      <c r="C1087" s="352" t="s">
        <v>3010</v>
      </c>
    </row>
    <row r="1088" spans="1:3">
      <c r="A1088" s="350" t="s">
        <v>3145</v>
      </c>
      <c r="B1088" s="350" t="s">
        <v>2336</v>
      </c>
      <c r="C1088" s="352" t="s">
        <v>2480</v>
      </c>
    </row>
    <row r="1089" spans="1:3">
      <c r="A1089" s="350" t="s">
        <v>3146</v>
      </c>
      <c r="B1089" s="350" t="s">
        <v>2337</v>
      </c>
      <c r="C1089" s="352" t="s">
        <v>2480</v>
      </c>
    </row>
    <row r="1090" spans="1:3">
      <c r="A1090" s="350" t="s">
        <v>3147</v>
      </c>
      <c r="B1090" s="350" t="s">
        <v>2338</v>
      </c>
      <c r="C1090" s="352" t="s">
        <v>2480</v>
      </c>
    </row>
    <row r="1091" spans="1:3">
      <c r="A1091" s="350" t="s">
        <v>3148</v>
      </c>
      <c r="B1091" s="350" t="s">
        <v>2339</v>
      </c>
      <c r="C1091" s="352" t="s">
        <v>2480</v>
      </c>
    </row>
    <row r="1092" spans="1:3">
      <c r="A1092" s="350" t="s">
        <v>3149</v>
      </c>
      <c r="B1092" s="350" t="s">
        <v>2340</v>
      </c>
      <c r="C1092" s="352" t="s">
        <v>2480</v>
      </c>
    </row>
    <row r="1093" spans="1:3">
      <c r="A1093" s="350" t="s">
        <v>3150</v>
      </c>
      <c r="B1093" s="350" t="s">
        <v>2341</v>
      </c>
      <c r="C1093" s="352" t="s">
        <v>3005</v>
      </c>
    </row>
    <row r="1094" spans="1:3">
      <c r="A1094" s="350" t="s">
        <v>3151</v>
      </c>
      <c r="B1094" s="350" t="s">
        <v>2342</v>
      </c>
      <c r="C1094" s="352" t="s">
        <v>2480</v>
      </c>
    </row>
    <row r="1095" spans="1:3">
      <c r="A1095" s="350" t="s">
        <v>3152</v>
      </c>
      <c r="B1095" s="350" t="s">
        <v>2343</v>
      </c>
      <c r="C1095" s="352" t="s">
        <v>2480</v>
      </c>
    </row>
    <row r="1096" spans="1:3">
      <c r="A1096" s="350" t="s">
        <v>3153</v>
      </c>
      <c r="B1096" s="350" t="s">
        <v>2551</v>
      </c>
      <c r="C1096" s="352" t="s">
        <v>2999</v>
      </c>
    </row>
    <row r="1097" spans="1:3">
      <c r="A1097" s="350" t="s">
        <v>3154</v>
      </c>
      <c r="B1097" s="350" t="s">
        <v>2344</v>
      </c>
      <c r="C1097" s="352" t="s">
        <v>2480</v>
      </c>
    </row>
    <row r="1098" spans="1:3">
      <c r="A1098" s="350" t="s">
        <v>3155</v>
      </c>
      <c r="B1098" s="350" t="s">
        <v>2345</v>
      </c>
      <c r="C1098" s="352" t="s">
        <v>2480</v>
      </c>
    </row>
    <row r="1099" spans="1:3">
      <c r="A1099" s="350" t="s">
        <v>3156</v>
      </c>
      <c r="B1099" s="350" t="s">
        <v>2346</v>
      </c>
      <c r="C1099" s="352" t="s">
        <v>2480</v>
      </c>
    </row>
    <row r="1100" spans="1:3">
      <c r="A1100" s="350" t="s">
        <v>3157</v>
      </c>
      <c r="B1100" s="350" t="s">
        <v>2347</v>
      </c>
      <c r="C1100" s="352" t="s">
        <v>3000</v>
      </c>
    </row>
    <row r="1101" spans="1:3">
      <c r="A1101" s="350" t="s">
        <v>3158</v>
      </c>
      <c r="B1101" s="350" t="s">
        <v>2348</v>
      </c>
      <c r="C1101" s="352" t="s">
        <v>3001</v>
      </c>
    </row>
    <row r="1102" spans="1:3">
      <c r="A1102" s="350" t="s">
        <v>3159</v>
      </c>
      <c r="B1102" s="350" t="s">
        <v>2349</v>
      </c>
      <c r="C1102" s="352" t="s">
        <v>2999</v>
      </c>
    </row>
    <row r="1103" spans="1:3">
      <c r="A1103" s="350" t="s">
        <v>3160</v>
      </c>
      <c r="B1103" s="350" t="s">
        <v>2350</v>
      </c>
      <c r="C1103" s="352" t="s">
        <v>2480</v>
      </c>
    </row>
    <row r="1104" spans="1:3">
      <c r="A1104" s="350" t="s">
        <v>3161</v>
      </c>
      <c r="B1104" s="350" t="s">
        <v>2351</v>
      </c>
      <c r="C1104" s="352" t="s">
        <v>2480</v>
      </c>
    </row>
    <row r="1105" spans="1:3">
      <c r="A1105" s="350" t="s">
        <v>3162</v>
      </c>
      <c r="B1105" s="350" t="s">
        <v>2352</v>
      </c>
      <c r="C1105" s="352" t="s">
        <v>2480</v>
      </c>
    </row>
    <row r="1106" spans="1:3">
      <c r="A1106" s="350" t="s">
        <v>3163</v>
      </c>
      <c r="B1106" s="350" t="s">
        <v>2353</v>
      </c>
      <c r="C1106" s="352" t="s">
        <v>2480</v>
      </c>
    </row>
    <row r="1107" spans="1:3">
      <c r="A1107" s="350" t="s">
        <v>3164</v>
      </c>
      <c r="B1107" s="350" t="s">
        <v>2354</v>
      </c>
      <c r="C1107" s="352" t="s">
        <v>3010</v>
      </c>
    </row>
    <row r="1108" spans="1:3">
      <c r="A1108" s="350" t="s">
        <v>3165</v>
      </c>
      <c r="B1108" s="350" t="s">
        <v>2355</v>
      </c>
      <c r="C1108" s="352" t="s">
        <v>3002</v>
      </c>
    </row>
    <row r="1109" spans="1:3">
      <c r="A1109" s="350" t="s">
        <v>3166</v>
      </c>
      <c r="B1109" s="350" t="s">
        <v>2356</v>
      </c>
      <c r="C1109" s="352" t="s">
        <v>2480</v>
      </c>
    </row>
    <row r="1110" spans="1:3">
      <c r="A1110" s="350" t="s">
        <v>3167</v>
      </c>
      <c r="B1110" s="350" t="s">
        <v>2357</v>
      </c>
      <c r="C1110" s="352" t="s">
        <v>2480</v>
      </c>
    </row>
    <row r="1111" spans="1:3">
      <c r="A1111" s="350" t="s">
        <v>3168</v>
      </c>
      <c r="B1111" s="350" t="s">
        <v>2358</v>
      </c>
      <c r="C1111" s="352" t="s">
        <v>2480</v>
      </c>
    </row>
    <row r="1112" spans="1:3">
      <c r="A1112" s="350" t="s">
        <v>3169</v>
      </c>
      <c r="B1112" s="350" t="s">
        <v>2359</v>
      </c>
      <c r="C1112" s="352" t="s">
        <v>2480</v>
      </c>
    </row>
    <row r="1113" spans="1:3">
      <c r="A1113" s="350" t="s">
        <v>3170</v>
      </c>
      <c r="B1113" s="350" t="s">
        <v>2360</v>
      </c>
      <c r="C1113" s="352" t="s">
        <v>3001</v>
      </c>
    </row>
    <row r="1114" spans="1:3">
      <c r="A1114" s="350" t="s">
        <v>3171</v>
      </c>
      <c r="B1114" s="350" t="s">
        <v>2552</v>
      </c>
      <c r="C1114" s="352" t="s">
        <v>3001</v>
      </c>
    </row>
    <row r="1115" spans="1:3">
      <c r="A1115" s="350" t="s">
        <v>3172</v>
      </c>
      <c r="B1115" s="350" t="s">
        <v>2361</v>
      </c>
      <c r="C1115" s="352" t="s">
        <v>2480</v>
      </c>
    </row>
    <row r="1116" spans="1:3">
      <c r="A1116" s="350" t="s">
        <v>3173</v>
      </c>
      <c r="B1116" s="350" t="s">
        <v>2362</v>
      </c>
      <c r="C1116" s="352" t="s">
        <v>2480</v>
      </c>
    </row>
    <row r="1117" spans="1:3">
      <c r="A1117" s="350" t="s">
        <v>3174</v>
      </c>
      <c r="B1117" s="350" t="s">
        <v>2553</v>
      </c>
      <c r="C1117" s="352" t="s">
        <v>2999</v>
      </c>
    </row>
    <row r="1118" spans="1:3">
      <c r="A1118" s="350" t="s">
        <v>3175</v>
      </c>
      <c r="B1118" s="350" t="s">
        <v>2363</v>
      </c>
      <c r="C1118" s="352" t="s">
        <v>3000</v>
      </c>
    </row>
    <row r="1119" spans="1:3">
      <c r="A1119" s="350" t="s">
        <v>3176</v>
      </c>
      <c r="B1119" s="350" t="s">
        <v>2364</v>
      </c>
      <c r="C1119" s="352" t="s">
        <v>2480</v>
      </c>
    </row>
    <row r="1120" spans="1:3">
      <c r="A1120" s="350" t="s">
        <v>3177</v>
      </c>
      <c r="B1120" s="350" t="s">
        <v>2365</v>
      </c>
      <c r="C1120" s="352" t="s">
        <v>2480</v>
      </c>
    </row>
    <row r="1121" spans="1:3">
      <c r="A1121" s="350" t="s">
        <v>3178</v>
      </c>
      <c r="B1121" s="350" t="s">
        <v>2366</v>
      </c>
      <c r="C1121" s="352" t="s">
        <v>3007</v>
      </c>
    </row>
    <row r="1122" spans="1:3">
      <c r="A1122" s="350" t="s">
        <v>3179</v>
      </c>
      <c r="B1122" s="350" t="s">
        <v>2367</v>
      </c>
      <c r="C1122" s="352" t="s">
        <v>2480</v>
      </c>
    </row>
    <row r="1123" spans="1:3">
      <c r="A1123" s="350" t="s">
        <v>3180</v>
      </c>
      <c r="B1123" s="350" t="s">
        <v>2368</v>
      </c>
      <c r="C1123" s="352" t="s">
        <v>2480</v>
      </c>
    </row>
    <row r="1124" spans="1:3">
      <c r="A1124" s="350" t="s">
        <v>3181</v>
      </c>
      <c r="B1124" s="350" t="s">
        <v>2369</v>
      </c>
      <c r="C1124" s="352" t="s">
        <v>2480</v>
      </c>
    </row>
    <row r="1125" spans="1:3">
      <c r="A1125" s="350" t="s">
        <v>3182</v>
      </c>
      <c r="B1125" s="350" t="s">
        <v>2370</v>
      </c>
      <c r="C1125" s="352" t="s">
        <v>2480</v>
      </c>
    </row>
    <row r="1126" spans="1:3">
      <c r="A1126" s="350" t="s">
        <v>3183</v>
      </c>
      <c r="B1126" s="350" t="s">
        <v>2371</v>
      </c>
      <c r="C1126" s="352" t="s">
        <v>2998</v>
      </c>
    </row>
    <row r="1127" spans="1:3">
      <c r="A1127" s="350" t="s">
        <v>3184</v>
      </c>
      <c r="B1127" s="350" t="s">
        <v>2554</v>
      </c>
      <c r="C1127" s="352" t="s">
        <v>2999</v>
      </c>
    </row>
    <row r="1128" spans="1:3">
      <c r="A1128" s="350" t="s">
        <v>3185</v>
      </c>
      <c r="B1128" s="350" t="s">
        <v>2555</v>
      </c>
      <c r="C1128" s="352" t="s">
        <v>2999</v>
      </c>
    </row>
    <row r="1129" spans="1:3">
      <c r="A1129" s="350" t="s">
        <v>3417</v>
      </c>
      <c r="B1129" s="350" t="s">
        <v>3418</v>
      </c>
      <c r="C1129" s="352" t="s">
        <v>3007</v>
      </c>
    </row>
    <row r="1130" spans="1:3">
      <c r="A1130" s="350" t="s">
        <v>3186</v>
      </c>
      <c r="B1130" s="350" t="s">
        <v>2556</v>
      </c>
      <c r="C1130" s="352" t="s">
        <v>2999</v>
      </c>
    </row>
    <row r="1131" spans="1:3">
      <c r="A1131" s="350" t="s">
        <v>3187</v>
      </c>
      <c r="B1131" s="350" t="s">
        <v>2372</v>
      </c>
      <c r="C1131" s="352" t="s">
        <v>2480</v>
      </c>
    </row>
    <row r="1132" spans="1:3">
      <c r="A1132" s="350" t="s">
        <v>3188</v>
      </c>
      <c r="B1132" s="350" t="s">
        <v>2373</v>
      </c>
      <c r="C1132" s="352" t="s">
        <v>3008</v>
      </c>
    </row>
    <row r="1133" spans="1:3">
      <c r="A1133" s="350" t="s">
        <v>3189</v>
      </c>
      <c r="B1133" s="350" t="s">
        <v>2374</v>
      </c>
      <c r="C1133" s="352" t="s">
        <v>3443</v>
      </c>
    </row>
    <row r="1134" spans="1:3">
      <c r="A1134" s="350" t="s">
        <v>3190</v>
      </c>
      <c r="B1134" s="350" t="s">
        <v>2375</v>
      </c>
      <c r="C1134" s="352" t="s">
        <v>2480</v>
      </c>
    </row>
    <row r="1135" spans="1:3">
      <c r="A1135" s="350" t="s">
        <v>3191</v>
      </c>
      <c r="B1135" s="350" t="s">
        <v>2376</v>
      </c>
      <c r="C1135" s="352" t="s">
        <v>3006</v>
      </c>
    </row>
    <row r="1136" spans="1:3">
      <c r="A1136" s="350" t="s">
        <v>3192</v>
      </c>
      <c r="B1136" s="350" t="s">
        <v>2557</v>
      </c>
      <c r="C1136" s="352" t="s">
        <v>2999</v>
      </c>
    </row>
    <row r="1137" spans="1:3">
      <c r="A1137" s="350" t="s">
        <v>3193</v>
      </c>
      <c r="B1137" s="350" t="s">
        <v>2377</v>
      </c>
      <c r="C1137" s="352" t="s">
        <v>3006</v>
      </c>
    </row>
    <row r="1138" spans="1:3">
      <c r="A1138" s="350" t="s">
        <v>3194</v>
      </c>
      <c r="B1138" s="350" t="s">
        <v>2378</v>
      </c>
      <c r="C1138" s="352" t="s">
        <v>3005</v>
      </c>
    </row>
    <row r="1139" spans="1:3">
      <c r="A1139" s="350" t="s">
        <v>3195</v>
      </c>
      <c r="B1139" s="350" t="s">
        <v>2379</v>
      </c>
      <c r="C1139" s="352" t="s">
        <v>3000</v>
      </c>
    </row>
    <row r="1140" spans="1:3">
      <c r="A1140" s="350" t="s">
        <v>3196</v>
      </c>
      <c r="B1140" s="350" t="s">
        <v>2380</v>
      </c>
      <c r="C1140" s="352" t="s">
        <v>3000</v>
      </c>
    </row>
    <row r="1141" spans="1:3">
      <c r="A1141" s="350" t="s">
        <v>3197</v>
      </c>
      <c r="B1141" s="350" t="s">
        <v>2381</v>
      </c>
      <c r="C1141" s="352" t="s">
        <v>3010</v>
      </c>
    </row>
    <row r="1142" spans="1:3">
      <c r="A1142" s="350" t="s">
        <v>3198</v>
      </c>
      <c r="B1142" s="350" t="s">
        <v>2382</v>
      </c>
      <c r="C1142" s="352" t="s">
        <v>3000</v>
      </c>
    </row>
    <row r="1143" spans="1:3">
      <c r="A1143" s="350" t="s">
        <v>3199</v>
      </c>
      <c r="B1143" s="350" t="s">
        <v>2383</v>
      </c>
      <c r="C1143" s="352" t="s">
        <v>3004</v>
      </c>
    </row>
    <row r="1144" spans="1:3">
      <c r="A1144" s="350" t="s">
        <v>3200</v>
      </c>
      <c r="B1144" s="350" t="s">
        <v>2384</v>
      </c>
      <c r="C1144" s="352" t="s">
        <v>3008</v>
      </c>
    </row>
    <row r="1145" spans="1:3">
      <c r="A1145" s="350" t="s">
        <v>3201</v>
      </c>
      <c r="B1145" s="350" t="s">
        <v>2385</v>
      </c>
      <c r="C1145" s="352" t="s">
        <v>2998</v>
      </c>
    </row>
    <row r="1146" spans="1:3">
      <c r="A1146" s="350" t="s">
        <v>3202</v>
      </c>
      <c r="B1146" s="350" t="s">
        <v>2386</v>
      </c>
      <c r="C1146" s="352" t="s">
        <v>3007</v>
      </c>
    </row>
    <row r="1147" spans="1:3">
      <c r="A1147" s="350" t="s">
        <v>3203</v>
      </c>
      <c r="B1147" s="350" t="s">
        <v>2387</v>
      </c>
      <c r="C1147" s="352" t="s">
        <v>3028</v>
      </c>
    </row>
    <row r="1148" spans="1:3">
      <c r="A1148" s="350" t="s">
        <v>3204</v>
      </c>
      <c r="B1148" s="350" t="s">
        <v>2388</v>
      </c>
      <c r="C1148" s="352" t="s">
        <v>2480</v>
      </c>
    </row>
    <row r="1149" spans="1:3">
      <c r="A1149" s="350" t="s">
        <v>3205</v>
      </c>
      <c r="B1149" s="350" t="s">
        <v>2389</v>
      </c>
      <c r="C1149" s="352" t="s">
        <v>2480</v>
      </c>
    </row>
    <row r="1150" spans="1:3">
      <c r="A1150" s="350" t="s">
        <v>3206</v>
      </c>
      <c r="B1150" s="350" t="s">
        <v>2390</v>
      </c>
      <c r="C1150" s="352" t="s">
        <v>3047</v>
      </c>
    </row>
    <row r="1151" spans="1:3">
      <c r="A1151" s="350" t="s">
        <v>3207</v>
      </c>
      <c r="B1151" s="350" t="s">
        <v>2391</v>
      </c>
      <c r="C1151" s="352" t="s">
        <v>3003</v>
      </c>
    </row>
    <row r="1152" spans="1:3">
      <c r="A1152" s="350" t="s">
        <v>3208</v>
      </c>
      <c r="B1152" s="350" t="s">
        <v>2392</v>
      </c>
      <c r="C1152" s="352" t="s">
        <v>3009</v>
      </c>
    </row>
    <row r="1153" spans="1:3">
      <c r="A1153" s="350" t="s">
        <v>3209</v>
      </c>
      <c r="B1153" s="350" t="s">
        <v>2393</v>
      </c>
      <c r="C1153" s="352" t="s">
        <v>3007</v>
      </c>
    </row>
    <row r="1154" spans="1:3">
      <c r="A1154" s="350" t="s">
        <v>3210</v>
      </c>
      <c r="B1154" s="350" t="s">
        <v>2394</v>
      </c>
      <c r="C1154" s="352" t="s">
        <v>3007</v>
      </c>
    </row>
    <row r="1155" spans="1:3">
      <c r="A1155" s="350" t="s">
        <v>2805</v>
      </c>
      <c r="B1155" s="350" t="s">
        <v>2806</v>
      </c>
      <c r="C1155" s="352" t="s">
        <v>3003</v>
      </c>
    </row>
    <row r="1156" spans="1:3">
      <c r="A1156" s="350" t="s">
        <v>2807</v>
      </c>
      <c r="B1156" s="350" t="s">
        <v>2808</v>
      </c>
      <c r="C1156" s="352" t="s">
        <v>3002</v>
      </c>
    </row>
    <row r="1157" spans="1:3">
      <c r="A1157" s="350" t="s">
        <v>2809</v>
      </c>
      <c r="B1157" s="350" t="s">
        <v>2810</v>
      </c>
      <c r="C1157" s="352" t="s">
        <v>3003</v>
      </c>
    </row>
    <row r="1158" spans="1:3">
      <c r="A1158" s="350" t="s">
        <v>1804</v>
      </c>
      <c r="B1158" s="350" t="s">
        <v>1805</v>
      </c>
      <c r="C1158" s="352" t="s">
        <v>3008</v>
      </c>
    </row>
    <row r="1159" spans="1:3">
      <c r="A1159" s="350" t="s">
        <v>1896</v>
      </c>
      <c r="B1159" s="350" t="s">
        <v>1897</v>
      </c>
      <c r="C1159" s="352" t="s">
        <v>2999</v>
      </c>
    </row>
    <row r="1160" spans="1:3">
      <c r="A1160" s="350" t="s">
        <v>1806</v>
      </c>
      <c r="B1160" s="350" t="s">
        <v>1807</v>
      </c>
      <c r="C1160" s="352" t="s">
        <v>3003</v>
      </c>
    </row>
    <row r="1161" spans="1:3">
      <c r="A1161" s="350" t="s">
        <v>1808</v>
      </c>
      <c r="B1161" s="350" t="s">
        <v>1809</v>
      </c>
      <c r="C1161" s="352" t="s">
        <v>3009</v>
      </c>
    </row>
    <row r="1162" spans="1:3">
      <c r="A1162" s="350" t="s">
        <v>1810</v>
      </c>
      <c r="B1162" s="350" t="s">
        <v>1811</v>
      </c>
      <c r="C1162" s="352" t="s">
        <v>3006</v>
      </c>
    </row>
    <row r="1163" spans="1:3">
      <c r="A1163" s="350" t="s">
        <v>1812</v>
      </c>
      <c r="B1163" s="350" t="s">
        <v>1813</v>
      </c>
      <c r="C1163" s="352" t="s">
        <v>3000</v>
      </c>
    </row>
    <row r="1164" spans="1:3">
      <c r="A1164" s="350" t="s">
        <v>1814</v>
      </c>
      <c r="B1164" s="350" t="s">
        <v>1815</v>
      </c>
      <c r="C1164" s="352" t="s">
        <v>3047</v>
      </c>
    </row>
    <row r="1165" spans="1:3">
      <c r="A1165" s="350" t="s">
        <v>1898</v>
      </c>
      <c r="B1165" s="350" t="s">
        <v>1899</v>
      </c>
      <c r="C1165" s="352" t="s">
        <v>2999</v>
      </c>
    </row>
    <row r="1166" spans="1:3">
      <c r="A1166" s="350" t="s">
        <v>1816</v>
      </c>
      <c r="B1166" s="350" t="s">
        <v>1817</v>
      </c>
      <c r="C1166" s="352" t="s">
        <v>2480</v>
      </c>
    </row>
    <row r="1167" spans="1:3">
      <c r="A1167" s="350" t="s">
        <v>1818</v>
      </c>
      <c r="B1167" s="350" t="s">
        <v>1819</v>
      </c>
      <c r="C1167" s="352" t="s">
        <v>2480</v>
      </c>
    </row>
    <row r="1168" spans="1:3">
      <c r="A1168" s="350" t="s">
        <v>1820</v>
      </c>
      <c r="B1168" s="350" t="s">
        <v>1821</v>
      </c>
      <c r="C1168" s="352" t="s">
        <v>3004</v>
      </c>
    </row>
    <row r="1169" spans="1:3">
      <c r="A1169" s="350" t="s">
        <v>2533</v>
      </c>
      <c r="B1169" s="350" t="s">
        <v>2534</v>
      </c>
      <c r="C1169" s="352" t="s">
        <v>3007</v>
      </c>
    </row>
    <row r="1170" spans="1:3">
      <c r="A1170" s="350" t="s">
        <v>1822</v>
      </c>
      <c r="B1170" s="350" t="s">
        <v>1823</v>
      </c>
      <c r="C1170" s="352" t="s">
        <v>3002</v>
      </c>
    </row>
    <row r="1171" spans="1:3">
      <c r="A1171" s="350" t="s">
        <v>1824</v>
      </c>
      <c r="B1171" s="350" t="s">
        <v>1825</v>
      </c>
      <c r="C1171" s="352" t="s">
        <v>3004</v>
      </c>
    </row>
    <row r="1172" spans="1:3">
      <c r="A1172" s="350" t="s">
        <v>1826</v>
      </c>
      <c r="B1172" s="350" t="s">
        <v>1827</v>
      </c>
      <c r="C1172" s="352" t="s">
        <v>3004</v>
      </c>
    </row>
    <row r="1173" spans="1:3">
      <c r="A1173" s="350" t="s">
        <v>1828</v>
      </c>
      <c r="B1173" s="350" t="s">
        <v>1829</v>
      </c>
      <c r="C1173" s="352" t="s">
        <v>3007</v>
      </c>
    </row>
    <row r="1174" spans="1:3">
      <c r="A1174" s="350" t="s">
        <v>1830</v>
      </c>
      <c r="B1174" s="350" t="s">
        <v>1831</v>
      </c>
      <c r="C1174" s="352" t="s">
        <v>3006</v>
      </c>
    </row>
    <row r="1175" spans="1:3">
      <c r="A1175" s="350" t="s">
        <v>1832</v>
      </c>
      <c r="B1175" s="350" t="s">
        <v>1833</v>
      </c>
      <c r="C1175" s="352" t="s">
        <v>2480</v>
      </c>
    </row>
    <row r="1176" spans="1:3">
      <c r="A1176" s="350" t="s">
        <v>1834</v>
      </c>
      <c r="B1176" s="350" t="s">
        <v>1835</v>
      </c>
      <c r="C1176" s="352" t="s">
        <v>2480</v>
      </c>
    </row>
    <row r="1177" spans="1:3">
      <c r="A1177" s="350" t="s">
        <v>1836</v>
      </c>
      <c r="B1177" s="350" t="s">
        <v>1837</v>
      </c>
      <c r="C1177" s="352" t="s">
        <v>3007</v>
      </c>
    </row>
    <row r="1178" spans="1:3">
      <c r="A1178" s="350" t="s">
        <v>1838</v>
      </c>
      <c r="B1178" s="350" t="s">
        <v>1839</v>
      </c>
      <c r="C1178" s="352" t="s">
        <v>3006</v>
      </c>
    </row>
    <row r="1179" spans="1:3">
      <c r="A1179" s="350" t="s">
        <v>1840</v>
      </c>
      <c r="B1179" s="350" t="s">
        <v>1841</v>
      </c>
      <c r="C1179" s="352" t="s">
        <v>3028</v>
      </c>
    </row>
    <row r="1180" spans="1:3">
      <c r="A1180" s="350" t="s">
        <v>1842</v>
      </c>
      <c r="B1180" s="350" t="s">
        <v>1843</v>
      </c>
      <c r="C1180" s="352" t="s">
        <v>2480</v>
      </c>
    </row>
    <row r="1181" spans="1:3">
      <c r="A1181" s="350" t="s">
        <v>1844</v>
      </c>
      <c r="B1181" s="350" t="s">
        <v>1845</v>
      </c>
      <c r="C1181" s="352" t="s">
        <v>3006</v>
      </c>
    </row>
    <row r="1182" spans="1:3">
      <c r="A1182" s="350" t="s">
        <v>1846</v>
      </c>
      <c r="B1182" s="350" t="s">
        <v>1847</v>
      </c>
      <c r="C1182" s="352" t="s">
        <v>3009</v>
      </c>
    </row>
    <row r="1183" spans="1:3">
      <c r="A1183" s="350" t="s">
        <v>1848</v>
      </c>
      <c r="B1183" s="350" t="s">
        <v>1849</v>
      </c>
      <c r="C1183" s="352" t="s">
        <v>3006</v>
      </c>
    </row>
    <row r="1184" spans="1:3">
      <c r="A1184" s="350" t="s">
        <v>1850</v>
      </c>
      <c r="B1184" s="350" t="s">
        <v>1851</v>
      </c>
      <c r="C1184" s="352" t="s">
        <v>3010</v>
      </c>
    </row>
    <row r="1185" spans="1:3">
      <c r="A1185" s="350" t="s">
        <v>3217</v>
      </c>
      <c r="B1185" s="350" t="s">
        <v>3218</v>
      </c>
      <c r="C1185" s="352" t="s">
        <v>2480</v>
      </c>
    </row>
    <row r="1186" spans="1:3">
      <c r="A1186" s="350" t="s">
        <v>3219</v>
      </c>
      <c r="B1186" s="350" t="s">
        <v>3220</v>
      </c>
      <c r="C1186" s="352" t="s">
        <v>2480</v>
      </c>
    </row>
    <row r="1187" spans="1:3">
      <c r="A1187" s="350" t="s">
        <v>3221</v>
      </c>
      <c r="B1187" s="350" t="s">
        <v>3222</v>
      </c>
      <c r="C1187" s="352" t="s">
        <v>2480</v>
      </c>
    </row>
    <row r="1188" spans="1:3">
      <c r="A1188" s="350" t="s">
        <v>3223</v>
      </c>
      <c r="B1188" s="350" t="s">
        <v>3224</v>
      </c>
      <c r="C1188" s="352" t="s">
        <v>2480</v>
      </c>
    </row>
    <row r="1189" spans="1:3">
      <c r="A1189" s="350" t="s">
        <v>3225</v>
      </c>
      <c r="B1189" s="350" t="s">
        <v>3226</v>
      </c>
      <c r="C1189" s="352" t="s">
        <v>2480</v>
      </c>
    </row>
    <row r="1190" spans="1:3">
      <c r="A1190" s="350" t="s">
        <v>3227</v>
      </c>
      <c r="B1190" s="350" t="s">
        <v>3228</v>
      </c>
      <c r="C1190" s="352" t="s">
        <v>2480</v>
      </c>
    </row>
    <row r="1191" spans="1:3">
      <c r="A1191" s="350" t="s">
        <v>3229</v>
      </c>
      <c r="B1191" s="350" t="s">
        <v>3230</v>
      </c>
      <c r="C1191" s="352" t="s">
        <v>3006</v>
      </c>
    </row>
    <row r="1192" spans="1:3">
      <c r="A1192" s="350" t="s">
        <v>3231</v>
      </c>
      <c r="B1192" s="350" t="s">
        <v>3232</v>
      </c>
      <c r="C1192" s="352" t="s">
        <v>2480</v>
      </c>
    </row>
    <row r="1193" spans="1:3">
      <c r="A1193" s="350" t="s">
        <v>3233</v>
      </c>
      <c r="B1193" s="350" t="s">
        <v>3234</v>
      </c>
      <c r="C1193" s="352" t="s">
        <v>2480</v>
      </c>
    </row>
    <row r="1194" spans="1:3">
      <c r="A1194" s="350" t="s">
        <v>3235</v>
      </c>
      <c r="B1194" s="350" t="s">
        <v>3236</v>
      </c>
      <c r="C1194" s="352" t="s">
        <v>2480</v>
      </c>
    </row>
    <row r="1195" spans="1:3">
      <c r="A1195" s="350" t="s">
        <v>3237</v>
      </c>
      <c r="B1195" s="350" t="s">
        <v>3238</v>
      </c>
      <c r="C1195" s="352" t="s">
        <v>2480</v>
      </c>
    </row>
    <row r="1196" spans="1:3">
      <c r="A1196" s="350" t="s">
        <v>3239</v>
      </c>
      <c r="B1196" s="350" t="s">
        <v>3240</v>
      </c>
      <c r="C1196" s="352" t="s">
        <v>2480</v>
      </c>
    </row>
    <row r="1197" spans="1:3">
      <c r="A1197" s="350" t="s">
        <v>3241</v>
      </c>
      <c r="B1197" s="350" t="s">
        <v>3242</v>
      </c>
      <c r="C1197" s="352" t="s">
        <v>3003</v>
      </c>
    </row>
    <row r="1198" spans="1:3">
      <c r="A1198" s="350" t="s">
        <v>2811</v>
      </c>
      <c r="B1198" s="350" t="s">
        <v>2812</v>
      </c>
      <c r="C1198" s="352" t="s">
        <v>3007</v>
      </c>
    </row>
    <row r="1199" spans="1:3">
      <c r="A1199" s="350" t="s">
        <v>2813</v>
      </c>
      <c r="B1199" s="350" t="s">
        <v>2814</v>
      </c>
      <c r="C1199" s="352" t="s">
        <v>2998</v>
      </c>
    </row>
    <row r="1200" spans="1:3">
      <c r="A1200" s="350" t="s">
        <v>2815</v>
      </c>
      <c r="B1200" s="350" t="s">
        <v>2816</v>
      </c>
      <c r="C1200" s="352" t="s">
        <v>3010</v>
      </c>
    </row>
    <row r="1201" spans="1:3">
      <c r="A1201" s="350" t="s">
        <v>2817</v>
      </c>
      <c r="B1201" s="350" t="s">
        <v>2818</v>
      </c>
      <c r="C1201" s="352" t="s">
        <v>2999</v>
      </c>
    </row>
    <row r="1202" spans="1:3">
      <c r="A1202" s="350" t="s">
        <v>2819</v>
      </c>
      <c r="B1202" s="350" t="s">
        <v>2820</v>
      </c>
      <c r="C1202" s="352" t="s">
        <v>3002</v>
      </c>
    </row>
    <row r="1203" spans="1:3">
      <c r="A1203" s="350" t="s">
        <v>2821</v>
      </c>
      <c r="B1203" s="350" t="s">
        <v>2822</v>
      </c>
      <c r="C1203" s="352" t="s">
        <v>3010</v>
      </c>
    </row>
    <row r="1204" spans="1:3">
      <c r="A1204" s="350" t="s">
        <v>2823</v>
      </c>
      <c r="B1204" s="350" t="s">
        <v>2824</v>
      </c>
      <c r="C1204" s="352" t="s">
        <v>3007</v>
      </c>
    </row>
    <row r="1205" spans="1:3">
      <c r="A1205" s="350" t="s">
        <v>2825</v>
      </c>
      <c r="B1205" s="350" t="s">
        <v>2826</v>
      </c>
      <c r="C1205" s="352" t="s">
        <v>3003</v>
      </c>
    </row>
    <row r="1206" spans="1:3">
      <c r="A1206" s="350" t="s">
        <v>2827</v>
      </c>
      <c r="B1206" s="350" t="s">
        <v>2828</v>
      </c>
      <c r="C1206" s="352" t="s">
        <v>2998</v>
      </c>
    </row>
    <row r="1207" spans="1:3">
      <c r="A1207" s="350" t="s">
        <v>2829</v>
      </c>
      <c r="B1207" s="350" t="s">
        <v>2830</v>
      </c>
      <c r="C1207" s="352" t="s">
        <v>3006</v>
      </c>
    </row>
    <row r="1208" spans="1:3">
      <c r="A1208" s="350" t="s">
        <v>2831</v>
      </c>
      <c r="B1208" s="350" t="s">
        <v>2832</v>
      </c>
      <c r="C1208" s="352" t="s">
        <v>2998</v>
      </c>
    </row>
    <row r="1209" spans="1:3">
      <c r="A1209" s="350" t="s">
        <v>2833</v>
      </c>
      <c r="B1209" s="350" t="s">
        <v>2834</v>
      </c>
      <c r="C1209" s="352" t="s">
        <v>2999</v>
      </c>
    </row>
    <row r="1210" spans="1:3">
      <c r="A1210" s="350" t="s">
        <v>2835</v>
      </c>
      <c r="B1210" s="350" t="s">
        <v>2836</v>
      </c>
      <c r="C1210" s="352" t="s">
        <v>2999</v>
      </c>
    </row>
    <row r="1211" spans="1:3">
      <c r="A1211" s="350" t="s">
        <v>2837</v>
      </c>
      <c r="B1211" s="350" t="s">
        <v>2838</v>
      </c>
      <c r="C1211" s="352" t="s">
        <v>3010</v>
      </c>
    </row>
    <row r="1212" spans="1:3">
      <c r="A1212" s="350" t="s">
        <v>2839</v>
      </c>
      <c r="B1212" s="350" t="s">
        <v>2840</v>
      </c>
      <c r="C1212" s="352" t="s">
        <v>2999</v>
      </c>
    </row>
    <row r="1213" spans="1:3">
      <c r="A1213" s="350" t="s">
        <v>2841</v>
      </c>
      <c r="B1213" s="350" t="s">
        <v>2842</v>
      </c>
      <c r="C1213" s="352" t="s">
        <v>2999</v>
      </c>
    </row>
    <row r="1214" spans="1:3">
      <c r="A1214" s="350" t="s">
        <v>2843</v>
      </c>
      <c r="B1214" s="350" t="s">
        <v>2844</v>
      </c>
      <c r="C1214" s="352" t="s">
        <v>2999</v>
      </c>
    </row>
    <row r="1215" spans="1:3">
      <c r="A1215" s="350" t="s">
        <v>2845</v>
      </c>
      <c r="B1215" s="350" t="s">
        <v>2846</v>
      </c>
      <c r="C1215" s="352" t="s">
        <v>3443</v>
      </c>
    </row>
    <row r="1216" spans="1:3">
      <c r="A1216" s="350" t="s">
        <v>2847</v>
      </c>
      <c r="B1216" s="350" t="s">
        <v>2848</v>
      </c>
      <c r="C1216" s="352" t="s">
        <v>2480</v>
      </c>
    </row>
    <row r="1217" spans="1:3">
      <c r="A1217" s="350" t="s">
        <v>2849</v>
      </c>
      <c r="B1217" s="350" t="s">
        <v>2850</v>
      </c>
      <c r="C1217" s="352" t="s">
        <v>3008</v>
      </c>
    </row>
    <row r="1218" spans="1:3">
      <c r="A1218" s="350" t="s">
        <v>2851</v>
      </c>
      <c r="B1218" s="350" t="s">
        <v>2852</v>
      </c>
      <c r="C1218" s="352" t="s">
        <v>3003</v>
      </c>
    </row>
    <row r="1219" spans="1:3">
      <c r="A1219" s="350" t="s">
        <v>2853</v>
      </c>
      <c r="B1219" s="350" t="s">
        <v>2854</v>
      </c>
      <c r="C1219" s="352" t="s">
        <v>3010</v>
      </c>
    </row>
    <row r="1220" spans="1:3">
      <c r="A1220" s="350" t="s">
        <v>2855</v>
      </c>
      <c r="B1220" s="350" t="s">
        <v>2856</v>
      </c>
      <c r="C1220" s="352" t="s">
        <v>2480</v>
      </c>
    </row>
    <row r="1221" spans="1:3">
      <c r="A1221" s="350" t="s">
        <v>2857</v>
      </c>
      <c r="B1221" s="350" t="s">
        <v>2858</v>
      </c>
      <c r="C1221" s="352" t="s">
        <v>2480</v>
      </c>
    </row>
    <row r="1222" spans="1:3">
      <c r="A1222" s="350" t="s">
        <v>2859</v>
      </c>
      <c r="B1222" s="350" t="s">
        <v>2860</v>
      </c>
      <c r="C1222" s="352" t="s">
        <v>3007</v>
      </c>
    </row>
    <row r="1223" spans="1:3">
      <c r="A1223" s="350" t="s">
        <v>2861</v>
      </c>
      <c r="B1223" s="350" t="s">
        <v>2862</v>
      </c>
      <c r="C1223" s="352" t="s">
        <v>2480</v>
      </c>
    </row>
    <row r="1224" spans="1:3">
      <c r="A1224" s="350" t="s">
        <v>2863</v>
      </c>
      <c r="B1224" s="350" t="s">
        <v>2864</v>
      </c>
      <c r="C1224" s="352" t="s">
        <v>2480</v>
      </c>
    </row>
    <row r="1225" spans="1:3">
      <c r="A1225" s="350" t="s">
        <v>2865</v>
      </c>
      <c r="B1225" s="350" t="s">
        <v>2866</v>
      </c>
      <c r="C1225" s="352" t="s">
        <v>3006</v>
      </c>
    </row>
    <row r="1226" spans="1:3">
      <c r="A1226" s="350" t="s">
        <v>2867</v>
      </c>
      <c r="B1226" s="350" t="s">
        <v>2868</v>
      </c>
      <c r="C1226" s="352" t="s">
        <v>3010</v>
      </c>
    </row>
    <row r="1227" spans="1:3">
      <c r="A1227" s="350" t="s">
        <v>2869</v>
      </c>
      <c r="B1227" s="350" t="s">
        <v>2870</v>
      </c>
      <c r="C1227" s="352" t="s">
        <v>3007</v>
      </c>
    </row>
    <row r="1228" spans="1:3">
      <c r="A1228" s="350" t="s">
        <v>2871</v>
      </c>
      <c r="B1228" s="350" t="s">
        <v>2872</v>
      </c>
      <c r="C1228" s="352" t="s">
        <v>3010</v>
      </c>
    </row>
    <row r="1229" spans="1:3">
      <c r="A1229" s="350" t="s">
        <v>2873</v>
      </c>
      <c r="B1229" s="350" t="s">
        <v>2874</v>
      </c>
      <c r="C1229" s="352" t="s">
        <v>3007</v>
      </c>
    </row>
    <row r="1230" spans="1:3">
      <c r="A1230" s="350" t="s">
        <v>2875</v>
      </c>
      <c r="B1230" s="350" t="s">
        <v>2876</v>
      </c>
      <c r="C1230" s="352" t="s">
        <v>3010</v>
      </c>
    </row>
    <row r="1231" spans="1:3">
      <c r="A1231" s="350" t="s">
        <v>2877</v>
      </c>
      <c r="B1231" s="350" t="s">
        <v>2878</v>
      </c>
      <c r="C1231" s="352" t="s">
        <v>3007</v>
      </c>
    </row>
    <row r="1232" spans="1:3">
      <c r="A1232" s="350" t="s">
        <v>2879</v>
      </c>
      <c r="B1232" s="350" t="s">
        <v>2880</v>
      </c>
      <c r="C1232" s="352" t="s">
        <v>2999</v>
      </c>
    </row>
    <row r="1233" spans="1:3">
      <c r="A1233" s="350" t="s">
        <v>2881</v>
      </c>
      <c r="B1233" s="350" t="s">
        <v>2882</v>
      </c>
      <c r="C1233" s="352" t="s">
        <v>3007</v>
      </c>
    </row>
    <row r="1234" spans="1:3">
      <c r="A1234" s="350" t="s">
        <v>2883</v>
      </c>
      <c r="B1234" s="350" t="s">
        <v>2884</v>
      </c>
      <c r="C1234" s="352" t="s">
        <v>3010</v>
      </c>
    </row>
    <row r="1235" spans="1:3">
      <c r="A1235" s="350" t="s">
        <v>2885</v>
      </c>
      <c r="B1235" s="350" t="s">
        <v>2886</v>
      </c>
      <c r="C1235" s="352" t="s">
        <v>2999</v>
      </c>
    </row>
    <row r="1236" spans="1:3">
      <c r="A1236" s="350" t="s">
        <v>2887</v>
      </c>
      <c r="B1236" s="350" t="s">
        <v>2888</v>
      </c>
      <c r="C1236" s="352" t="s">
        <v>2999</v>
      </c>
    </row>
    <row r="1237" spans="1:3">
      <c r="A1237" s="350" t="s">
        <v>2889</v>
      </c>
      <c r="B1237" s="350" t="s">
        <v>2890</v>
      </c>
      <c r="C1237" s="352" t="s">
        <v>3006</v>
      </c>
    </row>
    <row r="1238" spans="1:3">
      <c r="A1238" s="350" t="s">
        <v>2891</v>
      </c>
      <c r="B1238" s="350" t="s">
        <v>2892</v>
      </c>
      <c r="C1238" s="352" t="s">
        <v>3006</v>
      </c>
    </row>
    <row r="1239" spans="1:3">
      <c r="A1239" s="350" t="s">
        <v>2893</v>
      </c>
      <c r="B1239" s="350" t="s">
        <v>2894</v>
      </c>
      <c r="C1239" s="352" t="s">
        <v>3002</v>
      </c>
    </row>
    <row r="1240" spans="1:3">
      <c r="A1240" s="350" t="s">
        <v>2895</v>
      </c>
      <c r="B1240" s="350" t="s">
        <v>2896</v>
      </c>
      <c r="C1240" s="352" t="s">
        <v>3007</v>
      </c>
    </row>
    <row r="1241" spans="1:3">
      <c r="A1241" s="350" t="s">
        <v>2897</v>
      </c>
      <c r="B1241" s="350" t="s">
        <v>2898</v>
      </c>
      <c r="C1241" s="352" t="s">
        <v>3006</v>
      </c>
    </row>
    <row r="1242" spans="1:3">
      <c r="A1242" s="350" t="s">
        <v>2899</v>
      </c>
      <c r="B1242" s="350" t="s">
        <v>2900</v>
      </c>
      <c r="C1242" s="352" t="s">
        <v>2999</v>
      </c>
    </row>
    <row r="1243" spans="1:3">
      <c r="A1243" s="350" t="s">
        <v>2901</v>
      </c>
      <c r="B1243" s="350" t="s">
        <v>2902</v>
      </c>
      <c r="C1243" s="352" t="s">
        <v>3003</v>
      </c>
    </row>
    <row r="1244" spans="1:3">
      <c r="A1244" s="350" t="s">
        <v>2903</v>
      </c>
      <c r="B1244" s="350" t="s">
        <v>2904</v>
      </c>
      <c r="C1244" s="352" t="s">
        <v>3006</v>
      </c>
    </row>
    <row r="1245" spans="1:3">
      <c r="A1245" s="350" t="s">
        <v>2905</v>
      </c>
      <c r="B1245" s="350" t="s">
        <v>2906</v>
      </c>
      <c r="C1245" s="352" t="s">
        <v>3010</v>
      </c>
    </row>
    <row r="1246" spans="1:3">
      <c r="A1246" s="350" t="s">
        <v>2907</v>
      </c>
      <c r="B1246" s="350" t="s">
        <v>2908</v>
      </c>
      <c r="C1246" s="352" t="s">
        <v>3006</v>
      </c>
    </row>
    <row r="1247" spans="1:3">
      <c r="A1247" s="350" t="s">
        <v>2909</v>
      </c>
      <c r="B1247" s="350" t="s">
        <v>2910</v>
      </c>
      <c r="C1247" s="352" t="s">
        <v>3006</v>
      </c>
    </row>
    <row r="1248" spans="1:3">
      <c r="A1248" s="350" t="s">
        <v>2911</v>
      </c>
      <c r="B1248" s="350" t="s">
        <v>2912</v>
      </c>
      <c r="C1248" s="352" t="s">
        <v>2999</v>
      </c>
    </row>
    <row r="1249" spans="1:3">
      <c r="A1249" s="350" t="s">
        <v>2913</v>
      </c>
      <c r="B1249" s="350" t="s">
        <v>2914</v>
      </c>
      <c r="C1249" s="352" t="s">
        <v>3007</v>
      </c>
    </row>
    <row r="1250" spans="1:3">
      <c r="A1250" s="350" t="s">
        <v>2915</v>
      </c>
      <c r="B1250" s="350" t="s">
        <v>2916</v>
      </c>
      <c r="C1250" s="352" t="s">
        <v>3007</v>
      </c>
    </row>
    <row r="1251" spans="1:3">
      <c r="A1251" s="350" t="s">
        <v>2917</v>
      </c>
      <c r="B1251" s="350" t="s">
        <v>2918</v>
      </c>
      <c r="C1251" s="352" t="s">
        <v>2999</v>
      </c>
    </row>
    <row r="1252" spans="1:3">
      <c r="A1252" s="350" t="s">
        <v>2919</v>
      </c>
      <c r="B1252" s="350" t="s">
        <v>2920</v>
      </c>
      <c r="C1252" s="352" t="s">
        <v>2999</v>
      </c>
    </row>
    <row r="1253" spans="1:3">
      <c r="A1253" s="350" t="s">
        <v>2921</v>
      </c>
      <c r="B1253" s="350" t="s">
        <v>2922</v>
      </c>
      <c r="C1253" s="352" t="s">
        <v>3007</v>
      </c>
    </row>
    <row r="1254" spans="1:3">
      <c r="A1254" s="350" t="s">
        <v>2923</v>
      </c>
      <c r="B1254" s="350" t="s">
        <v>2908</v>
      </c>
      <c r="C1254" s="352" t="s">
        <v>2999</v>
      </c>
    </row>
    <row r="1255" spans="1:3">
      <c r="A1255" s="350" t="s">
        <v>2924</v>
      </c>
      <c r="B1255" s="350" t="s">
        <v>2925</v>
      </c>
      <c r="C1255" s="352" t="s">
        <v>2999</v>
      </c>
    </row>
    <row r="1256" spans="1:3">
      <c r="A1256" s="350" t="s">
        <v>2926</v>
      </c>
      <c r="B1256" s="350" t="s">
        <v>2927</v>
      </c>
      <c r="C1256" s="352" t="s">
        <v>2999</v>
      </c>
    </row>
    <row r="1257" spans="1:3">
      <c r="A1257" s="350" t="s">
        <v>2928</v>
      </c>
      <c r="B1257" s="350" t="s">
        <v>2929</v>
      </c>
      <c r="C1257" s="352" t="s">
        <v>2480</v>
      </c>
    </row>
    <row r="1258" spans="1:3">
      <c r="A1258" s="350" t="s">
        <v>2930</v>
      </c>
      <c r="B1258" s="350" t="s">
        <v>2931</v>
      </c>
      <c r="C1258" s="352" t="s">
        <v>3001</v>
      </c>
    </row>
    <row r="1259" spans="1:3">
      <c r="A1259" s="350" t="s">
        <v>2932</v>
      </c>
      <c r="B1259" s="350" t="s">
        <v>2933</v>
      </c>
      <c r="C1259" s="352" t="s">
        <v>3027</v>
      </c>
    </row>
    <row r="1260" spans="1:3">
      <c r="A1260" s="350" t="s">
        <v>2934</v>
      </c>
      <c r="B1260" s="350" t="s">
        <v>2935</v>
      </c>
      <c r="C1260" s="352" t="s">
        <v>2480</v>
      </c>
    </row>
    <row r="1261" spans="1:3">
      <c r="A1261" s="350" t="s">
        <v>2936</v>
      </c>
      <c r="B1261" s="350" t="s">
        <v>2937</v>
      </c>
      <c r="C1261" s="352" t="s">
        <v>3000</v>
      </c>
    </row>
    <row r="1262" spans="1:3">
      <c r="A1262" s="350" t="s">
        <v>2938</v>
      </c>
      <c r="B1262" s="350" t="s">
        <v>2939</v>
      </c>
      <c r="C1262" s="352" t="s">
        <v>3002</v>
      </c>
    </row>
    <row r="1263" spans="1:3">
      <c r="A1263" s="350" t="s">
        <v>2940</v>
      </c>
      <c r="B1263" s="350" t="s">
        <v>2941</v>
      </c>
      <c r="C1263" s="352" t="s">
        <v>2999</v>
      </c>
    </row>
    <row r="1264" spans="1:3">
      <c r="A1264" s="350" t="s">
        <v>2942</v>
      </c>
      <c r="B1264" s="350" t="s">
        <v>2943</v>
      </c>
      <c r="C1264" s="352" t="s">
        <v>3000</v>
      </c>
    </row>
    <row r="1265" spans="1:3">
      <c r="A1265" s="350" t="s">
        <v>2944</v>
      </c>
      <c r="B1265" s="350" t="s">
        <v>2945</v>
      </c>
      <c r="C1265" s="352" t="s">
        <v>3443</v>
      </c>
    </row>
    <row r="1266" spans="1:3">
      <c r="A1266" s="350" t="s">
        <v>2946</v>
      </c>
      <c r="B1266" s="350" t="s">
        <v>2947</v>
      </c>
      <c r="C1266" s="352" t="s">
        <v>3007</v>
      </c>
    </row>
    <row r="1267" spans="1:3">
      <c r="A1267" s="350" t="s">
        <v>2948</v>
      </c>
      <c r="B1267" s="350" t="s">
        <v>2949</v>
      </c>
      <c r="C1267" s="352" t="s">
        <v>2999</v>
      </c>
    </row>
    <row r="1268" spans="1:3">
      <c r="A1268" s="350" t="s">
        <v>2950</v>
      </c>
      <c r="B1268" s="350" t="s">
        <v>2951</v>
      </c>
      <c r="C1268" s="352" t="s">
        <v>2999</v>
      </c>
    </row>
    <row r="1269" spans="1:3">
      <c r="A1269" s="350" t="s">
        <v>2952</v>
      </c>
      <c r="B1269" s="350" t="s">
        <v>2953</v>
      </c>
      <c r="C1269" s="352" t="s">
        <v>3010</v>
      </c>
    </row>
    <row r="1270" spans="1:3">
      <c r="A1270" s="350" t="s">
        <v>2954</v>
      </c>
      <c r="B1270" s="350" t="s">
        <v>2955</v>
      </c>
      <c r="C1270" s="352" t="s">
        <v>2999</v>
      </c>
    </row>
    <row r="1271" spans="1:3">
      <c r="A1271" s="350" t="s">
        <v>2956</v>
      </c>
      <c r="B1271" s="350" t="s">
        <v>2957</v>
      </c>
      <c r="C1271" s="352" t="s">
        <v>2999</v>
      </c>
    </row>
    <row r="1272" spans="1:3">
      <c r="A1272" s="350" t="s">
        <v>2958</v>
      </c>
      <c r="B1272" s="350" t="s">
        <v>2959</v>
      </c>
      <c r="C1272" s="352" t="s">
        <v>2999</v>
      </c>
    </row>
    <row r="1273" spans="1:3">
      <c r="A1273" s="350" t="s">
        <v>2960</v>
      </c>
      <c r="B1273" s="350" t="s">
        <v>2961</v>
      </c>
      <c r="C1273" s="352" t="s">
        <v>2998</v>
      </c>
    </row>
    <row r="1274" spans="1:3">
      <c r="A1274" s="350" t="s">
        <v>2962</v>
      </c>
      <c r="B1274" s="350" t="s">
        <v>2963</v>
      </c>
      <c r="C1274" s="352" t="s">
        <v>3003</v>
      </c>
    </row>
    <row r="1275" spans="1:3">
      <c r="A1275" s="350" t="s">
        <v>2964</v>
      </c>
      <c r="B1275" s="350" t="s">
        <v>2965</v>
      </c>
      <c r="C1275" s="352" t="s">
        <v>3005</v>
      </c>
    </row>
    <row r="1276" spans="1:3">
      <c r="A1276" s="350" t="s">
        <v>2966</v>
      </c>
      <c r="B1276" s="350" t="s">
        <v>2967</v>
      </c>
      <c r="C1276" s="352" t="s">
        <v>3443</v>
      </c>
    </row>
    <row r="1277" spans="1:3">
      <c r="A1277" s="350" t="s">
        <v>2968</v>
      </c>
      <c r="B1277" s="350" t="s">
        <v>2969</v>
      </c>
      <c r="C1277" s="352" t="s">
        <v>3010</v>
      </c>
    </row>
    <row r="1278" spans="1:3">
      <c r="A1278" s="350" t="s">
        <v>2970</v>
      </c>
      <c r="B1278" s="350" t="s">
        <v>2971</v>
      </c>
      <c r="C1278" s="352" t="s">
        <v>3007</v>
      </c>
    </row>
    <row r="1279" spans="1:3">
      <c r="A1279" s="350" t="s">
        <v>2972</v>
      </c>
      <c r="B1279" s="350" t="s">
        <v>2973</v>
      </c>
      <c r="C1279" s="352" t="s">
        <v>3007</v>
      </c>
    </row>
    <row r="1280" spans="1:3">
      <c r="A1280" s="350" t="s">
        <v>2974</v>
      </c>
      <c r="B1280" s="350" t="s">
        <v>2975</v>
      </c>
      <c r="C1280" s="352" t="s">
        <v>3010</v>
      </c>
    </row>
    <row r="1281" spans="1:3">
      <c r="A1281" s="350" t="s">
        <v>2976</v>
      </c>
      <c r="B1281" s="350" t="s">
        <v>2977</v>
      </c>
      <c r="C1281" s="352" t="s">
        <v>2998</v>
      </c>
    </row>
    <row r="1282" spans="1:3">
      <c r="A1282" s="350" t="s">
        <v>2978</v>
      </c>
      <c r="B1282" s="350" t="s">
        <v>2979</v>
      </c>
      <c r="C1282" s="352" t="s">
        <v>2998</v>
      </c>
    </row>
    <row r="1283" spans="1:3">
      <c r="A1283" s="350" t="s">
        <v>2980</v>
      </c>
      <c r="B1283" s="350" t="s">
        <v>2981</v>
      </c>
      <c r="C1283" s="352" t="s">
        <v>2998</v>
      </c>
    </row>
    <row r="1284" spans="1:3">
      <c r="A1284" s="350" t="s">
        <v>2982</v>
      </c>
      <c r="B1284" s="350" t="s">
        <v>2983</v>
      </c>
      <c r="C1284" s="352" t="s">
        <v>3003</v>
      </c>
    </row>
    <row r="1285" spans="1:3">
      <c r="A1285" s="350" t="s">
        <v>2984</v>
      </c>
      <c r="B1285" s="350" t="s">
        <v>2985</v>
      </c>
      <c r="C1285" s="352" t="s">
        <v>3000</v>
      </c>
    </row>
    <row r="1286" spans="1:3">
      <c r="A1286" s="350" t="s">
        <v>2986</v>
      </c>
      <c r="B1286" s="350" t="s">
        <v>2987</v>
      </c>
      <c r="C1286" s="352" t="s">
        <v>3007</v>
      </c>
    </row>
    <row r="1287" spans="1:3">
      <c r="A1287" s="350" t="s">
        <v>2988</v>
      </c>
      <c r="B1287" s="350" t="s">
        <v>2989</v>
      </c>
      <c r="C1287" s="352" t="s">
        <v>2999</v>
      </c>
    </row>
    <row r="1288" spans="1:3">
      <c r="A1288" s="350" t="s">
        <v>2990</v>
      </c>
      <c r="B1288" s="350" t="s">
        <v>2991</v>
      </c>
      <c r="C1288" s="352" t="s">
        <v>3002</v>
      </c>
    </row>
    <row r="1289" spans="1:3">
      <c r="A1289" s="350" t="s">
        <v>2992</v>
      </c>
      <c r="B1289" s="350" t="s">
        <v>2993</v>
      </c>
      <c r="C1289" s="352" t="s">
        <v>2998</v>
      </c>
    </row>
    <row r="1290" spans="1:3">
      <c r="A1290" s="350" t="s">
        <v>2994</v>
      </c>
      <c r="B1290" s="350" t="s">
        <v>2995</v>
      </c>
      <c r="C1290" s="352" t="s">
        <v>3002</v>
      </c>
    </row>
    <row r="1291" spans="1:3">
      <c r="A1291" s="350" t="s">
        <v>3211</v>
      </c>
      <c r="B1291" s="350" t="s">
        <v>3212</v>
      </c>
      <c r="C1291" s="352" t="s">
        <v>2999</v>
      </c>
    </row>
    <row r="1292" spans="1:3">
      <c r="A1292" s="350" t="s">
        <v>1320</v>
      </c>
      <c r="B1292" s="350" t="s">
        <v>1321</v>
      </c>
      <c r="C1292" s="352" t="s">
        <v>2480</v>
      </c>
    </row>
    <row r="1293" spans="1:3">
      <c r="A1293" s="350" t="s">
        <v>2558</v>
      </c>
      <c r="B1293" s="350" t="s">
        <v>2559</v>
      </c>
      <c r="C1293" s="352" t="s">
        <v>2998</v>
      </c>
    </row>
    <row r="1294" spans="1:3">
      <c r="A1294" s="350" t="s">
        <v>2395</v>
      </c>
      <c r="B1294" s="350" t="s">
        <v>2396</v>
      </c>
      <c r="C1294" s="352" t="s">
        <v>2480</v>
      </c>
    </row>
    <row r="1295" spans="1:3">
      <c r="A1295" s="350" t="s">
        <v>2397</v>
      </c>
      <c r="B1295" s="350" t="s">
        <v>2398</v>
      </c>
      <c r="C1295" s="352" t="s">
        <v>2480</v>
      </c>
    </row>
    <row r="1296" spans="1:3">
      <c r="A1296" s="350" t="s">
        <v>2399</v>
      </c>
      <c r="B1296" s="350" t="s">
        <v>2400</v>
      </c>
      <c r="C1296" s="352" t="s">
        <v>3005</v>
      </c>
    </row>
    <row r="1297" spans="1:3">
      <c r="A1297" s="350" t="s">
        <v>2401</v>
      </c>
      <c r="B1297" s="350" t="s">
        <v>2402</v>
      </c>
      <c r="C1297" s="352" t="s">
        <v>2480</v>
      </c>
    </row>
    <row r="1298" spans="1:3">
      <c r="A1298" s="350" t="s">
        <v>2403</v>
      </c>
      <c r="B1298" s="350" t="s">
        <v>2404</v>
      </c>
      <c r="C1298" s="352" t="s">
        <v>2480</v>
      </c>
    </row>
    <row r="1299" spans="1:3">
      <c r="A1299" s="350" t="s">
        <v>2405</v>
      </c>
      <c r="B1299" s="350" t="s">
        <v>2406</v>
      </c>
      <c r="C1299" s="352" t="s">
        <v>2480</v>
      </c>
    </row>
    <row r="1300" spans="1:3">
      <c r="A1300" s="350" t="s">
        <v>2407</v>
      </c>
      <c r="B1300" s="350" t="s">
        <v>2408</v>
      </c>
      <c r="C1300" s="352" t="s">
        <v>2999</v>
      </c>
    </row>
    <row r="1301" spans="1:3">
      <c r="A1301" s="350" t="s">
        <v>2409</v>
      </c>
      <c r="B1301" s="350" t="s">
        <v>2410</v>
      </c>
      <c r="C1301" s="352" t="s">
        <v>2999</v>
      </c>
    </row>
    <row r="1302" spans="1:3">
      <c r="A1302" s="350" t="s">
        <v>2411</v>
      </c>
      <c r="B1302" s="350" t="s">
        <v>2412</v>
      </c>
      <c r="C1302" s="352" t="s">
        <v>2999</v>
      </c>
    </row>
  </sheetData>
  <sheetProtection selectLockedCells="1" selectUnlockedCells="1"/>
  <phoneticPr fontId="83" type="noConversion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77"/>
  <sheetViews>
    <sheetView zoomScale="80" zoomScaleNormal="80" workbookViewId="0">
      <selection activeCell="A46" sqref="A46:XFD46"/>
    </sheetView>
  </sheetViews>
  <sheetFormatPr baseColWidth="10" defaultColWidth="13.7109375" defaultRowHeight="12.75"/>
  <cols>
    <col min="1" max="1" width="65.42578125" style="1" bestFit="1" customWidth="1"/>
    <col min="2" max="2" width="71.42578125" style="2" customWidth="1"/>
    <col min="3" max="3" width="11" style="2" customWidth="1"/>
    <col min="4" max="4" width="24.7109375" style="2" customWidth="1"/>
    <col min="5" max="5" width="15.5703125" style="2" customWidth="1"/>
    <col min="6" max="6" width="24" style="2" customWidth="1"/>
    <col min="7" max="7" width="22.28515625" style="2" customWidth="1"/>
    <col min="8" max="8" width="13.7109375" style="2" customWidth="1"/>
    <col min="9" max="12" width="11.5703125" style="2" customWidth="1"/>
    <col min="13" max="16" width="11.5703125" customWidth="1"/>
  </cols>
  <sheetData>
    <row r="1" spans="1:16" ht="33.75">
      <c r="A1" s="3"/>
      <c r="B1" s="363" t="s">
        <v>0</v>
      </c>
      <c r="C1" s="363"/>
      <c r="D1" s="4"/>
      <c r="E1" s="4"/>
      <c r="F1" s="4"/>
      <c r="G1" s="5"/>
      <c r="H1" s="5"/>
      <c r="I1" s="5"/>
      <c r="J1" s="5"/>
      <c r="K1" s="5"/>
      <c r="L1" s="5"/>
      <c r="M1" s="6"/>
      <c r="N1" s="6"/>
    </row>
    <row r="2" spans="1:16" ht="21">
      <c r="A2" s="364" t="s">
        <v>1</v>
      </c>
      <c r="B2" s="364"/>
      <c r="C2" s="364"/>
      <c r="D2" s="364"/>
      <c r="E2" s="364"/>
      <c r="F2" s="364"/>
      <c r="G2" s="8"/>
      <c r="H2" s="8"/>
      <c r="J2" s="8"/>
      <c r="K2" s="8"/>
      <c r="L2" s="8"/>
      <c r="M2" s="6"/>
      <c r="N2" s="6"/>
    </row>
    <row r="3" spans="1:16" ht="21">
      <c r="A3" s="365" t="s">
        <v>2164</v>
      </c>
      <c r="B3" s="365"/>
      <c r="C3" s="365"/>
      <c r="D3" s="365"/>
      <c r="E3" s="365"/>
      <c r="F3" s="365"/>
      <c r="G3" s="10"/>
      <c r="H3" s="11"/>
      <c r="I3" s="11"/>
      <c r="J3" s="11"/>
      <c r="K3" s="11"/>
      <c r="L3" s="11"/>
      <c r="M3" s="6"/>
      <c r="N3" s="6"/>
    </row>
    <row r="4" spans="1:16" ht="15.75">
      <c r="A4" s="12"/>
      <c r="B4" s="13"/>
      <c r="C4" s="13"/>
      <c r="D4" s="14"/>
      <c r="E4" s="15"/>
      <c r="F4" s="16"/>
      <c r="G4" s="17"/>
      <c r="H4" s="17"/>
      <c r="I4" s="17"/>
      <c r="J4" s="11"/>
      <c r="K4" s="11"/>
      <c r="L4" s="11"/>
      <c r="M4" s="6"/>
      <c r="N4" s="6"/>
    </row>
    <row r="5" spans="1:16" ht="15.75">
      <c r="A5" s="12"/>
      <c r="B5" s="12"/>
      <c r="C5" s="12"/>
      <c r="D5" s="12"/>
      <c r="E5" s="12"/>
      <c r="F5" s="18"/>
      <c r="G5" s="11"/>
      <c r="H5" s="11"/>
      <c r="I5" s="11"/>
      <c r="J5" s="11"/>
      <c r="K5" s="11"/>
      <c r="L5" s="11"/>
      <c r="M5" s="6"/>
      <c r="N5" s="6"/>
    </row>
    <row r="6" spans="1:16" ht="15.75">
      <c r="A6" s="12"/>
      <c r="B6" s="12"/>
      <c r="C6" s="12"/>
      <c r="D6" s="12"/>
      <c r="E6" s="12"/>
      <c r="F6" s="18"/>
      <c r="G6" s="11"/>
      <c r="H6" s="11"/>
      <c r="I6" s="11"/>
      <c r="J6" s="11"/>
      <c r="K6" s="11"/>
      <c r="L6" s="11"/>
      <c r="M6" s="6"/>
      <c r="N6" s="6"/>
    </row>
    <row r="7" spans="1:16" ht="15.75">
      <c r="A7" s="12"/>
      <c r="B7" s="12"/>
      <c r="C7" s="12"/>
      <c r="D7" s="12"/>
      <c r="E7" s="12"/>
      <c r="F7" s="18"/>
      <c r="G7" s="11"/>
      <c r="H7" s="11"/>
      <c r="I7" s="11"/>
      <c r="J7" s="11"/>
      <c r="K7" s="11"/>
      <c r="L7" s="11"/>
      <c r="M7" s="6"/>
      <c r="N7" s="6"/>
    </row>
    <row r="8" spans="1:16" ht="17.25">
      <c r="A8" s="19" t="s">
        <v>2</v>
      </c>
      <c r="B8" s="371" t="s">
        <v>2560</v>
      </c>
      <c r="C8" s="371"/>
      <c r="D8" s="20" t="s">
        <v>2215</v>
      </c>
      <c r="E8" s="21">
        <v>1999</v>
      </c>
      <c r="F8" s="22"/>
      <c r="G8"/>
      <c r="H8" s="23"/>
      <c r="I8" s="23"/>
      <c r="J8" s="23"/>
      <c r="K8" s="23"/>
      <c r="L8" s="23"/>
      <c r="M8" s="24"/>
      <c r="N8" s="24"/>
      <c r="O8" s="24"/>
      <c r="P8" s="24"/>
    </row>
    <row r="9" spans="1:16" ht="15.75">
      <c r="A9" s="25" t="s">
        <v>3</v>
      </c>
      <c r="B9" s="25" t="s">
        <v>4</v>
      </c>
      <c r="C9" s="25" t="s">
        <v>5</v>
      </c>
      <c r="D9" s="25" t="s">
        <v>6</v>
      </c>
      <c r="E9" s="26" t="s">
        <v>7</v>
      </c>
      <c r="F9" s="26" t="s">
        <v>8</v>
      </c>
      <c r="G9" s="27" t="s">
        <v>9</v>
      </c>
      <c r="H9" s="23"/>
      <c r="I9" s="23"/>
      <c r="J9" s="23"/>
      <c r="K9" s="23"/>
      <c r="L9" s="23"/>
      <c r="M9" s="24"/>
      <c r="N9" s="24"/>
      <c r="O9" s="24"/>
      <c r="P9" s="24"/>
    </row>
    <row r="10" spans="1:16" ht="15.75">
      <c r="A10" s="28" t="s">
        <v>10</v>
      </c>
      <c r="B10" s="28" t="s">
        <v>11</v>
      </c>
      <c r="C10" s="29" t="s">
        <v>12</v>
      </c>
      <c r="D10" s="29">
        <v>0</v>
      </c>
      <c r="E10" s="30">
        <f>$E$8*TOTAL!$I$1</f>
        <v>1299.3500000000001</v>
      </c>
      <c r="F10" s="30">
        <f>E10*D10</f>
        <v>0</v>
      </c>
      <c r="G10" s="23" t="str">
        <f>VLOOKUP(A10,'E 08 AGOSTO 2022'!A:C,3,FALSE)</f>
        <v>6</v>
      </c>
      <c r="H10" s="23"/>
      <c r="I10" s="23"/>
      <c r="J10" s="23"/>
      <c r="K10" s="23"/>
      <c r="L10" s="23"/>
      <c r="M10" s="24"/>
      <c r="N10" s="24"/>
      <c r="O10" s="24"/>
      <c r="P10" s="24"/>
    </row>
    <row r="11" spans="1:16" ht="15.75">
      <c r="A11" s="28" t="s">
        <v>13</v>
      </c>
      <c r="B11" s="28" t="s">
        <v>14</v>
      </c>
      <c r="C11" s="29" t="s">
        <v>15</v>
      </c>
      <c r="D11" s="29">
        <v>0</v>
      </c>
      <c r="E11" s="30">
        <f>$E$8*TOTAL!$I$1</f>
        <v>1299.3500000000001</v>
      </c>
      <c r="F11" s="30">
        <f>E11*D11</f>
        <v>0</v>
      </c>
      <c r="G11" s="23" t="str">
        <f>VLOOKUP(A11,'E 08 AGOSTO 2022'!A:C,3,FALSE)</f>
        <v>8</v>
      </c>
      <c r="H11" s="23"/>
      <c r="I11" s="23"/>
      <c r="J11" s="23"/>
      <c r="K11" s="23"/>
      <c r="L11" s="23"/>
      <c r="M11" s="24"/>
      <c r="N11" s="24"/>
      <c r="O11" s="24"/>
      <c r="P11" s="24"/>
    </row>
    <row r="12" spans="1:16" ht="15.75">
      <c r="A12" s="28" t="s">
        <v>16</v>
      </c>
      <c r="B12" s="28" t="s">
        <v>17</v>
      </c>
      <c r="C12" s="29" t="s">
        <v>18</v>
      </c>
      <c r="D12" s="29">
        <v>0</v>
      </c>
      <c r="E12" s="30">
        <f>$E$8*TOTAL!$I$1</f>
        <v>1299.3500000000001</v>
      </c>
      <c r="F12" s="30">
        <f>E12*D12</f>
        <v>0</v>
      </c>
      <c r="G12" s="23" t="str">
        <f>VLOOKUP(A12,'E 08 AGOSTO 2022'!A:C,3,FALSE)</f>
        <v>5</v>
      </c>
      <c r="H12" s="23"/>
      <c r="I12" s="23"/>
      <c r="J12" s="23"/>
      <c r="K12" s="23"/>
      <c r="L12" s="23"/>
      <c r="M12" s="24"/>
      <c r="N12" s="24"/>
      <c r="O12" s="24"/>
      <c r="P12" s="24"/>
    </row>
    <row r="13" spans="1:16" ht="15.75">
      <c r="A13" s="28" t="s">
        <v>19</v>
      </c>
      <c r="B13" s="28" t="s">
        <v>20</v>
      </c>
      <c r="C13" s="29" t="s">
        <v>21</v>
      </c>
      <c r="D13" s="29">
        <v>0</v>
      </c>
      <c r="E13" s="30">
        <f>$E$8*TOTAL!$I$1</f>
        <v>1299.3500000000001</v>
      </c>
      <c r="F13" s="30">
        <f>E13*D13</f>
        <v>0</v>
      </c>
      <c r="G13" s="23" t="str">
        <f>VLOOKUP(A13,'E 08 AGOSTO 2022'!A:C,3,FALSE)</f>
        <v>8</v>
      </c>
      <c r="H13" s="23"/>
      <c r="I13" s="23"/>
      <c r="J13" s="23"/>
      <c r="K13" s="23"/>
      <c r="L13" s="23"/>
      <c r="M13" s="24"/>
      <c r="N13" s="24"/>
      <c r="O13" s="24"/>
      <c r="P13" s="24"/>
    </row>
    <row r="14" spans="1:16" ht="15.75">
      <c r="A14" s="28" t="s">
        <v>22</v>
      </c>
      <c r="B14" s="28" t="s">
        <v>23</v>
      </c>
      <c r="C14" s="29" t="s">
        <v>24</v>
      </c>
      <c r="D14" s="29">
        <v>0</v>
      </c>
      <c r="E14" s="30">
        <f>$E$8*TOTAL!$I$1</f>
        <v>1299.3500000000001</v>
      </c>
      <c r="F14" s="30">
        <f>E14*D14</f>
        <v>0</v>
      </c>
      <c r="G14" s="23" t="str">
        <f>VLOOKUP(A14,'E 08 AGOSTO 2022'!A:C,3,FALSE)</f>
        <v>4</v>
      </c>
      <c r="H14" s="23"/>
      <c r="I14" s="23"/>
      <c r="J14" s="23"/>
      <c r="K14" s="23"/>
      <c r="L14" s="23"/>
      <c r="M14" s="24"/>
      <c r="N14" s="24"/>
      <c r="O14" s="24"/>
      <c r="P14" s="24"/>
    </row>
    <row r="15" spans="1:16" ht="15.75">
      <c r="A15" s="31"/>
      <c r="B15" s="29"/>
      <c r="C15" s="29"/>
      <c r="D15" s="31">
        <f>SUM(D10:D14)</f>
        <v>0</v>
      </c>
      <c r="E15" s="31"/>
      <c r="F15" s="32">
        <f>SUM(F10:F14)</f>
        <v>0</v>
      </c>
      <c r="G15" s="23"/>
      <c r="H15" s="23"/>
      <c r="I15" s="23"/>
      <c r="J15" s="23"/>
      <c r="K15" s="23"/>
      <c r="L15" s="23"/>
      <c r="M15" s="24"/>
      <c r="N15" s="24"/>
      <c r="O15" s="24"/>
      <c r="P15" s="24"/>
    </row>
    <row r="16" spans="1:16" ht="15.75">
      <c r="A16" s="31"/>
      <c r="B16" s="222"/>
      <c r="C16" s="222"/>
      <c r="D16" s="31"/>
      <c r="E16" s="31"/>
      <c r="F16" s="32"/>
      <c r="G16" s="23"/>
      <c r="H16" s="23"/>
      <c r="I16" s="23"/>
      <c r="J16" s="23"/>
      <c r="K16" s="23"/>
      <c r="L16" s="23"/>
      <c r="M16" s="24"/>
      <c r="N16" s="24"/>
      <c r="O16" s="24"/>
      <c r="P16" s="24"/>
    </row>
    <row r="17" spans="1:64" ht="17.25">
      <c r="A17" s="19" t="s">
        <v>25</v>
      </c>
      <c r="B17" s="371"/>
      <c r="C17" s="371"/>
      <c r="D17" s="20" t="s">
        <v>2215</v>
      </c>
      <c r="E17" s="21">
        <v>2199</v>
      </c>
      <c r="F17" s="22"/>
      <c r="G17" s="23"/>
      <c r="H17" s="23"/>
      <c r="I17" s="23"/>
      <c r="J17" s="23"/>
      <c r="K17" s="23"/>
      <c r="L17" s="23"/>
      <c r="M17" s="24"/>
      <c r="N17" s="24"/>
      <c r="O17" s="24"/>
      <c r="P17" s="24"/>
    </row>
    <row r="18" spans="1:64" ht="15.75">
      <c r="A18" s="25" t="s">
        <v>3</v>
      </c>
      <c r="B18" s="25" t="s">
        <v>4</v>
      </c>
      <c r="C18" s="25" t="s">
        <v>5</v>
      </c>
      <c r="D18" s="25" t="s">
        <v>6</v>
      </c>
      <c r="E18" s="26" t="s">
        <v>7</v>
      </c>
      <c r="F18" s="26" t="s">
        <v>8</v>
      </c>
      <c r="G18" s="23"/>
      <c r="H18" s="23"/>
      <c r="I18" s="23"/>
      <c r="J18" s="23"/>
      <c r="K18" s="23"/>
      <c r="L18" s="23"/>
      <c r="M18" s="24"/>
      <c r="N18" s="24"/>
      <c r="O18" s="24"/>
      <c r="P18" s="24"/>
    </row>
    <row r="19" spans="1:64" ht="15.75" hidden="1">
      <c r="A19" s="28" t="s">
        <v>26</v>
      </c>
      <c r="B19" s="28" t="s">
        <v>27</v>
      </c>
      <c r="C19" s="29" t="s">
        <v>12</v>
      </c>
      <c r="D19" s="29">
        <v>0</v>
      </c>
      <c r="E19" s="30">
        <f>$E$17*TOTAL!I$1</f>
        <v>1429.3500000000001</v>
      </c>
      <c r="F19" s="30">
        <f t="shared" ref="F19:F28" si="0">E19*D19</f>
        <v>0</v>
      </c>
      <c r="G19" s="23" t="e">
        <f>VLOOKUP(A19,'E 08 AGOSTO 2022'!A:C,3,FALSE)</f>
        <v>#N/A</v>
      </c>
      <c r="H19" s="23"/>
      <c r="I19" s="23"/>
      <c r="J19" s="23"/>
      <c r="K19" s="23"/>
      <c r="L19" s="23"/>
      <c r="M19" s="24"/>
      <c r="N19" s="24"/>
      <c r="O19" s="24"/>
      <c r="P19" s="24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5.75" hidden="1">
      <c r="A20" s="28" t="s">
        <v>28</v>
      </c>
      <c r="B20" s="28" t="s">
        <v>29</v>
      </c>
      <c r="C20" s="29" t="s">
        <v>15</v>
      </c>
      <c r="D20" s="29">
        <v>0</v>
      </c>
      <c r="E20" s="30">
        <f>$E$17*TOTAL!I$1</f>
        <v>1429.3500000000001</v>
      </c>
      <c r="F20" s="30">
        <f t="shared" si="0"/>
        <v>0</v>
      </c>
      <c r="G20" s="23" t="e">
        <f>VLOOKUP(A20,'E 08 AGOSTO 2022'!A:C,3,FALSE)</f>
        <v>#N/A</v>
      </c>
      <c r="H20" s="23"/>
      <c r="I20" s="23"/>
      <c r="J20" s="23"/>
      <c r="K20" s="23"/>
      <c r="L20" s="23"/>
      <c r="M20" s="24"/>
      <c r="N20" s="24"/>
      <c r="O20" s="24"/>
      <c r="P20" s="24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5.75" hidden="1">
      <c r="A21" s="28" t="s">
        <v>30</v>
      </c>
      <c r="B21" s="28" t="s">
        <v>31</v>
      </c>
      <c r="C21" s="29" t="s">
        <v>18</v>
      </c>
      <c r="D21" s="29">
        <v>0</v>
      </c>
      <c r="E21" s="30">
        <f>$E$17*TOTAL!I$1</f>
        <v>1429.3500000000001</v>
      </c>
      <c r="F21" s="30">
        <f t="shared" si="0"/>
        <v>0</v>
      </c>
      <c r="G21" s="23" t="e">
        <f>VLOOKUP(A21,'E 08 AGOSTO 2022'!A:C,3,FALSE)</f>
        <v>#N/A</v>
      </c>
      <c r="H21" s="23"/>
      <c r="I21" s="23"/>
      <c r="J21" s="23"/>
      <c r="K21" s="23"/>
      <c r="L21" s="23"/>
      <c r="M21" s="24"/>
      <c r="N21" s="24"/>
      <c r="O21" s="24"/>
      <c r="P21" s="24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64" ht="15.75" hidden="1">
      <c r="A22" s="28" t="s">
        <v>32</v>
      </c>
      <c r="B22" s="28" t="s">
        <v>33</v>
      </c>
      <c r="C22" s="29" t="s">
        <v>21</v>
      </c>
      <c r="D22" s="29">
        <v>0</v>
      </c>
      <c r="E22" s="30">
        <f>$E$17*TOTAL!I$1</f>
        <v>1429.3500000000001</v>
      </c>
      <c r="F22" s="30">
        <f t="shared" si="0"/>
        <v>0</v>
      </c>
      <c r="G22" s="23" t="e">
        <f>VLOOKUP(A22,'E 08 AGOSTO 2022'!A:C,3,FALSE)</f>
        <v>#N/A</v>
      </c>
      <c r="H22" s="11"/>
      <c r="I22" s="11"/>
      <c r="J22" s="11"/>
      <c r="K22" s="11"/>
      <c r="L22" s="11"/>
      <c r="M22" s="6"/>
      <c r="N22" s="6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64" ht="15.75" hidden="1">
      <c r="A23" s="28" t="s">
        <v>34</v>
      </c>
      <c r="B23" s="28" t="s">
        <v>35</v>
      </c>
      <c r="C23" s="29" t="s">
        <v>36</v>
      </c>
      <c r="D23" s="29">
        <v>0</v>
      </c>
      <c r="E23" s="30">
        <f>$E$17*TOTAL!I$1</f>
        <v>1429.3500000000001</v>
      </c>
      <c r="F23" s="30">
        <f t="shared" si="0"/>
        <v>0</v>
      </c>
      <c r="G23" s="23" t="e">
        <f>VLOOKUP(A23,'E 08 AGOSTO 2022'!A:C,3,FALSE)</f>
        <v>#N/A</v>
      </c>
      <c r="H23" s="11"/>
      <c r="I23" s="11"/>
      <c r="J23" s="11"/>
      <c r="K23" s="11"/>
      <c r="L23" s="11"/>
      <c r="M23" s="6"/>
      <c r="N23" s="6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64" ht="17.25" customHeight="1">
      <c r="A24" s="28" t="s">
        <v>37</v>
      </c>
      <c r="B24" s="28" t="s">
        <v>38</v>
      </c>
      <c r="C24" s="29" t="s">
        <v>12</v>
      </c>
      <c r="D24" s="29">
        <v>0</v>
      </c>
      <c r="E24" s="30">
        <f>$E$17*TOTAL!I$1</f>
        <v>1429.3500000000001</v>
      </c>
      <c r="F24" s="30">
        <f t="shared" si="0"/>
        <v>0</v>
      </c>
      <c r="G24" s="23" t="str">
        <f>VLOOKUP(A24,'E 08 AGOSTO 2022'!A:C,3,FALSE)</f>
        <v>14</v>
      </c>
      <c r="H24" s="11"/>
      <c r="I24" s="11"/>
      <c r="J24" s="11"/>
      <c r="K24" s="11"/>
      <c r="L24" s="11"/>
      <c r="M24" s="6"/>
      <c r="N24" s="6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</row>
    <row r="25" spans="1:64" ht="15.75">
      <c r="A25" s="28" t="s">
        <v>39</v>
      </c>
      <c r="B25" s="28" t="s">
        <v>40</v>
      </c>
      <c r="C25" s="29" t="s">
        <v>15</v>
      </c>
      <c r="D25" s="29">
        <v>0</v>
      </c>
      <c r="E25" s="30">
        <f>$E$17*TOTAL!I$1</f>
        <v>1429.3500000000001</v>
      </c>
      <c r="F25" s="30">
        <f t="shared" si="0"/>
        <v>0</v>
      </c>
      <c r="G25" s="23" t="str">
        <f>VLOOKUP(A25,'E 08 AGOSTO 2022'!A:C,3,FALSE)</f>
        <v>10</v>
      </c>
      <c r="H25" s="11"/>
      <c r="I25" s="11"/>
      <c r="J25" s="11"/>
      <c r="K25" s="11"/>
      <c r="L25" s="11"/>
      <c r="M25" s="6"/>
      <c r="N25" s="6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64" ht="15.75" hidden="1">
      <c r="A26" s="28" t="s">
        <v>41</v>
      </c>
      <c r="B26" s="28" t="s">
        <v>42</v>
      </c>
      <c r="C26" s="29" t="s">
        <v>18</v>
      </c>
      <c r="D26" s="29">
        <v>0</v>
      </c>
      <c r="E26" s="30">
        <f>$E$17*TOTAL!I$1</f>
        <v>1429.3500000000001</v>
      </c>
      <c r="F26" s="30">
        <f t="shared" si="0"/>
        <v>0</v>
      </c>
      <c r="G26" s="23" t="e">
        <f>VLOOKUP(A26,'E 08 AGOSTO 2022'!A:C,3,FALSE)</f>
        <v>#N/A</v>
      </c>
      <c r="H26" s="11"/>
      <c r="I26" s="11"/>
      <c r="J26" s="11"/>
      <c r="K26" s="11"/>
      <c r="L26" s="11"/>
      <c r="M26" s="6"/>
      <c r="N26" s="6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ht="15.75" hidden="1">
      <c r="A27" s="28" t="s">
        <v>43</v>
      </c>
      <c r="B27" s="28" t="s">
        <v>44</v>
      </c>
      <c r="C27" s="29" t="s">
        <v>21</v>
      </c>
      <c r="D27" s="29">
        <v>0</v>
      </c>
      <c r="E27" s="30">
        <f>$E$17*TOTAL!I$1</f>
        <v>1429.3500000000001</v>
      </c>
      <c r="F27" s="30">
        <f t="shared" si="0"/>
        <v>0</v>
      </c>
      <c r="G27" s="23" t="e">
        <f>VLOOKUP(A27,'E 08 AGOSTO 2022'!A:C,3,FALSE)</f>
        <v>#N/A</v>
      </c>
      <c r="H27" s="11"/>
      <c r="I27" s="11"/>
      <c r="J27" s="11"/>
      <c r="K27" s="11"/>
      <c r="L27" s="11"/>
      <c r="M27" s="6"/>
      <c r="N27" s="6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ht="15.75" hidden="1">
      <c r="A28" s="28" t="s">
        <v>45</v>
      </c>
      <c r="B28" s="28" t="s">
        <v>46</v>
      </c>
      <c r="C28" s="29" t="s">
        <v>24</v>
      </c>
      <c r="D28" s="29">
        <v>0</v>
      </c>
      <c r="E28" s="30">
        <f>$E$17*TOTAL!I$1</f>
        <v>1429.3500000000001</v>
      </c>
      <c r="F28" s="30">
        <f t="shared" si="0"/>
        <v>0</v>
      </c>
      <c r="G28" s="23" t="e">
        <f>VLOOKUP(A28,'E 08 AGOSTO 2022'!A:C,3,FALSE)</f>
        <v>#N/A</v>
      </c>
      <c r="H28" s="11"/>
      <c r="I28" s="11"/>
      <c r="J28" s="11"/>
      <c r="K28" s="11"/>
      <c r="L28" s="11"/>
      <c r="M28" s="6"/>
      <c r="N28" s="6"/>
    </row>
    <row r="29" spans="1:64" ht="15.75">
      <c r="A29" s="29"/>
      <c r="B29" s="29"/>
      <c r="C29" s="29"/>
      <c r="D29" s="31">
        <f>SUM(D19:D28)</f>
        <v>0</v>
      </c>
      <c r="E29" s="31"/>
      <c r="F29" s="32">
        <f>SUM(F19:F27)</f>
        <v>0</v>
      </c>
      <c r="G29" s="23"/>
      <c r="H29" s="11"/>
      <c r="I29" s="11"/>
      <c r="J29" s="11"/>
      <c r="K29" s="11"/>
      <c r="L29" s="11"/>
      <c r="M29" s="6"/>
      <c r="N29" s="6"/>
    </row>
    <row r="30" spans="1:64" ht="17.25">
      <c r="A30" s="19" t="s">
        <v>47</v>
      </c>
      <c r="B30" s="366" t="s">
        <v>48</v>
      </c>
      <c r="C30" s="366"/>
      <c r="D30" s="20" t="s">
        <v>2215</v>
      </c>
      <c r="E30" s="21">
        <v>1899</v>
      </c>
      <c r="F30" s="22"/>
      <c r="G30" s="23"/>
      <c r="H30" s="11"/>
      <c r="I30" s="11"/>
      <c r="J30" s="11"/>
      <c r="K30" s="11"/>
      <c r="L30" s="11"/>
      <c r="M30" s="6"/>
      <c r="N30" s="6"/>
    </row>
    <row r="31" spans="1:64" ht="15.75">
      <c r="A31" s="25" t="s">
        <v>3</v>
      </c>
      <c r="B31" s="25" t="s">
        <v>4</v>
      </c>
      <c r="C31" s="25" t="s">
        <v>5</v>
      </c>
      <c r="D31" s="25" t="s">
        <v>6</v>
      </c>
      <c r="E31" s="26" t="s">
        <v>7</v>
      </c>
      <c r="F31" s="26" t="s">
        <v>8</v>
      </c>
      <c r="G31" s="23"/>
      <c r="H31" s="11"/>
      <c r="I31" s="11"/>
      <c r="J31" s="11"/>
      <c r="K31" s="11"/>
      <c r="L31" s="11"/>
      <c r="M31" s="6"/>
      <c r="N31" s="6"/>
    </row>
    <row r="32" spans="1:64" ht="15.75" hidden="1">
      <c r="A32" s="28" t="s">
        <v>49</v>
      </c>
      <c r="B32" s="28" t="s">
        <v>50</v>
      </c>
      <c r="C32" s="29" t="s">
        <v>12</v>
      </c>
      <c r="D32" s="29">
        <v>0</v>
      </c>
      <c r="E32" s="30">
        <f>$E$30*TOTAL!I$1</f>
        <v>1234.3500000000001</v>
      </c>
      <c r="F32" s="30">
        <f t="shared" ref="F32:F37" si="1">E32*D32</f>
        <v>0</v>
      </c>
      <c r="G32" s="23" t="e">
        <f>VLOOKUP(A32,'E 08 AGOSTO 2022'!A:C,3,FALSE)</f>
        <v>#N/A</v>
      </c>
      <c r="H32" s="11"/>
      <c r="I32" s="11"/>
      <c r="J32" s="11"/>
      <c r="K32" s="11"/>
      <c r="L32" s="11"/>
      <c r="M32" s="6"/>
      <c r="N32" s="6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64" ht="15.75">
      <c r="A33" s="28" t="s">
        <v>51</v>
      </c>
      <c r="B33" s="28" t="s">
        <v>52</v>
      </c>
      <c r="C33" s="29" t="s">
        <v>15</v>
      </c>
      <c r="D33" s="29">
        <v>0</v>
      </c>
      <c r="E33" s="30">
        <f>$E$30*TOTAL!I$1</f>
        <v>1234.3500000000001</v>
      </c>
      <c r="F33" s="30">
        <f t="shared" si="1"/>
        <v>0</v>
      </c>
      <c r="G33" s="23" t="str">
        <f>VLOOKUP(A33,'E 08 AGOSTO 2022'!A:C,3,FALSE)</f>
        <v>2</v>
      </c>
      <c r="H33" s="11"/>
      <c r="I33" s="11"/>
      <c r="J33" s="11"/>
      <c r="K33" s="11"/>
      <c r="L33" s="11"/>
      <c r="M33" s="6"/>
      <c r="N33" s="6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4" spans="1:64" ht="15.75">
      <c r="A34" s="28" t="s">
        <v>53</v>
      </c>
      <c r="B34" s="28" t="s">
        <v>54</v>
      </c>
      <c r="C34" s="29" t="s">
        <v>18</v>
      </c>
      <c r="D34" s="29">
        <v>0</v>
      </c>
      <c r="E34" s="30">
        <f>$E$30*TOTAL!I$1</f>
        <v>1234.3500000000001</v>
      </c>
      <c r="F34" s="30">
        <f t="shared" si="1"/>
        <v>0</v>
      </c>
      <c r="G34" s="23" t="str">
        <f>VLOOKUP(A34,'E 08 AGOSTO 2022'!A:C,3,FALSE)</f>
        <v>1</v>
      </c>
      <c r="H34" s="11"/>
      <c r="I34" s="11"/>
      <c r="J34" s="11"/>
      <c r="K34" s="11"/>
      <c r="L34" s="11"/>
      <c r="M34" s="6"/>
      <c r="N34" s="6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64" ht="15.75" hidden="1">
      <c r="A35" s="28" t="s">
        <v>55</v>
      </c>
      <c r="B35" s="28" t="s">
        <v>56</v>
      </c>
      <c r="C35" s="29" t="s">
        <v>21</v>
      </c>
      <c r="D35" s="29">
        <v>0</v>
      </c>
      <c r="E35" s="30">
        <f>$E$30*TOTAL!I$1</f>
        <v>1234.3500000000001</v>
      </c>
      <c r="F35" s="30">
        <f t="shared" si="1"/>
        <v>0</v>
      </c>
      <c r="G35" s="23" t="e">
        <f>VLOOKUP(A35,'E 08 AGOSTO 2022'!A:C,3,FALSE)</f>
        <v>#N/A</v>
      </c>
      <c r="H35" s="11"/>
      <c r="I35" s="11"/>
      <c r="J35" s="11"/>
      <c r="K35" s="11"/>
      <c r="L35" s="11"/>
      <c r="M35" s="6"/>
      <c r="N35" s="6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64" ht="15.75" hidden="1">
      <c r="A36" s="28" t="s">
        <v>57</v>
      </c>
      <c r="B36" s="28" t="s">
        <v>58</v>
      </c>
      <c r="C36" s="29" t="s">
        <v>24</v>
      </c>
      <c r="D36" s="29">
        <v>0</v>
      </c>
      <c r="E36" s="30">
        <f>$E$30*TOTAL!I$1</f>
        <v>1234.3500000000001</v>
      </c>
      <c r="F36" s="30">
        <f t="shared" si="1"/>
        <v>0</v>
      </c>
      <c r="G36" s="23" t="e">
        <f>VLOOKUP(A36,'E 08 AGOSTO 2022'!A:C,3,FALSE)</f>
        <v>#N/A</v>
      </c>
      <c r="H36" s="11"/>
      <c r="I36" s="11"/>
      <c r="J36" s="11"/>
      <c r="K36" s="11"/>
      <c r="L36" s="11"/>
      <c r="M36" s="6"/>
      <c r="N36" s="6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</row>
    <row r="37" spans="1:64" ht="15.75" hidden="1">
      <c r="A37" s="28" t="s">
        <v>59</v>
      </c>
      <c r="B37" s="28" t="s">
        <v>60</v>
      </c>
      <c r="C37" s="29" t="s">
        <v>61</v>
      </c>
      <c r="D37" s="29">
        <v>0</v>
      </c>
      <c r="E37" s="30">
        <f>$E$30*TOTAL!I$1</f>
        <v>1234.3500000000001</v>
      </c>
      <c r="F37" s="30">
        <f t="shared" si="1"/>
        <v>0</v>
      </c>
      <c r="G37" s="23" t="e">
        <f>VLOOKUP(A37,'E 08 AGOSTO 2022'!A:C,3,FALSE)</f>
        <v>#N/A</v>
      </c>
      <c r="H37" s="11"/>
      <c r="I37" s="11"/>
      <c r="J37" s="11"/>
      <c r="K37" s="11"/>
      <c r="L37" s="11"/>
      <c r="M37" s="6"/>
      <c r="N37" s="6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64" ht="15.75">
      <c r="A38" s="29"/>
      <c r="B38" s="29"/>
      <c r="C38" s="29"/>
      <c r="D38" s="31">
        <f>SUM(D32:D37)</f>
        <v>0</v>
      </c>
      <c r="E38" s="31"/>
      <c r="F38" s="32">
        <f>SUM(F32:F37)</f>
        <v>0</v>
      </c>
      <c r="G38" s="23"/>
      <c r="H38" s="11"/>
      <c r="I38" s="11"/>
      <c r="J38" s="11"/>
      <c r="K38" s="11"/>
      <c r="L38" s="11"/>
      <c r="M38" s="6"/>
      <c r="N38" s="6"/>
    </row>
    <row r="39" spans="1:64" ht="15.75">
      <c r="A39" s="373" t="s">
        <v>3431</v>
      </c>
      <c r="B39" s="367" t="s">
        <v>62</v>
      </c>
      <c r="C39" s="367"/>
      <c r="D39" s="20" t="s">
        <v>2215</v>
      </c>
      <c r="E39" s="35">
        <v>2699</v>
      </c>
      <c r="F39" s="374"/>
      <c r="G39" s="23"/>
      <c r="H39" s="11"/>
      <c r="I39" s="11"/>
      <c r="J39" s="11"/>
      <c r="K39" s="11"/>
      <c r="L39" s="11"/>
      <c r="M39" s="6"/>
      <c r="N39" s="6"/>
    </row>
    <row r="40" spans="1:64" ht="18.75">
      <c r="A40" s="373"/>
      <c r="B40" s="367"/>
      <c r="C40" s="367"/>
      <c r="D40" s="223" t="s">
        <v>2216</v>
      </c>
      <c r="E40" s="36">
        <v>1575</v>
      </c>
      <c r="F40" s="374"/>
      <c r="G40" s="23"/>
      <c r="H40" s="11"/>
      <c r="I40" s="11"/>
      <c r="J40" s="11"/>
      <c r="K40" s="11"/>
      <c r="L40" s="11"/>
      <c r="M40" s="6"/>
      <c r="N40" s="6"/>
    </row>
    <row r="41" spans="1:64" ht="15.75">
      <c r="A41" s="25" t="s">
        <v>3</v>
      </c>
      <c r="B41" s="25" t="s">
        <v>4</v>
      </c>
      <c r="C41" s="25" t="s">
        <v>5</v>
      </c>
      <c r="D41" s="25" t="s">
        <v>6</v>
      </c>
      <c r="E41" s="26" t="s">
        <v>7</v>
      </c>
      <c r="F41" s="26" t="s">
        <v>8</v>
      </c>
      <c r="G41" s="23"/>
      <c r="H41" s="11"/>
      <c r="I41" s="11"/>
      <c r="J41" s="11"/>
      <c r="K41" s="11"/>
      <c r="L41" s="11"/>
      <c r="M41" s="6"/>
      <c r="N41" s="6"/>
    </row>
    <row r="42" spans="1:64" ht="15.75">
      <c r="A42" s="28" t="s">
        <v>63</v>
      </c>
      <c r="B42" s="28" t="s">
        <v>64</v>
      </c>
      <c r="C42" s="29" t="s">
        <v>12</v>
      </c>
      <c r="D42" s="29">
        <v>0</v>
      </c>
      <c r="E42" s="30">
        <f>$E$40*TOTAL!I$1</f>
        <v>1023.75</v>
      </c>
      <c r="F42" s="30">
        <f t="shared" ref="F42:F66" si="2">E42*D42</f>
        <v>0</v>
      </c>
      <c r="G42" s="23" t="str">
        <f>VLOOKUP(A42,'E 08 AGOSTO 2022'!A:C,3,FALSE)</f>
        <v>MAS DE 20</v>
      </c>
      <c r="H42" s="11"/>
      <c r="I42" s="11"/>
      <c r="J42" s="11"/>
      <c r="K42" s="11"/>
      <c r="L42" s="11"/>
      <c r="M42" s="6"/>
      <c r="N42" s="6"/>
    </row>
    <row r="43" spans="1:64" ht="15.75">
      <c r="A43" s="28" t="s">
        <v>65</v>
      </c>
      <c r="B43" s="28" t="s">
        <v>66</v>
      </c>
      <c r="C43" s="29" t="s">
        <v>15</v>
      </c>
      <c r="D43" s="29">
        <v>0</v>
      </c>
      <c r="E43" s="30">
        <f>$E$40*TOTAL!I$1</f>
        <v>1023.75</v>
      </c>
      <c r="F43" s="30">
        <f t="shared" si="2"/>
        <v>0</v>
      </c>
      <c r="G43" s="23" t="str">
        <f>VLOOKUP(A43,'E 08 AGOSTO 2022'!A:C,3,FALSE)</f>
        <v>MAS DE 20</v>
      </c>
      <c r="H43" s="11"/>
      <c r="I43" s="11"/>
      <c r="J43" s="11"/>
      <c r="K43" s="11"/>
      <c r="L43" s="11"/>
      <c r="M43" s="6"/>
      <c r="N43" s="6"/>
    </row>
    <row r="44" spans="1:64" ht="15.75">
      <c r="A44" s="28" t="s">
        <v>67</v>
      </c>
      <c r="B44" s="28" t="s">
        <v>68</v>
      </c>
      <c r="C44" s="29" t="s">
        <v>18</v>
      </c>
      <c r="D44" s="29">
        <v>0</v>
      </c>
      <c r="E44" s="30">
        <f>$E$40*TOTAL!I$1</f>
        <v>1023.75</v>
      </c>
      <c r="F44" s="30">
        <f t="shared" si="2"/>
        <v>0</v>
      </c>
      <c r="G44" s="23" t="str">
        <f>VLOOKUP(A44,'E 08 AGOSTO 2022'!A:C,3,FALSE)</f>
        <v>MAS DE 20</v>
      </c>
      <c r="H44" s="11"/>
      <c r="I44" s="11"/>
      <c r="J44" s="11"/>
      <c r="K44" s="11"/>
      <c r="L44" s="11"/>
      <c r="M44" s="6"/>
      <c r="N44" s="6"/>
    </row>
    <row r="45" spans="1:64" ht="15.75">
      <c r="A45" s="28" t="s">
        <v>69</v>
      </c>
      <c r="B45" s="28" t="s">
        <v>70</v>
      </c>
      <c r="C45" s="29" t="s">
        <v>21</v>
      </c>
      <c r="D45" s="29">
        <v>0</v>
      </c>
      <c r="E45" s="30">
        <f>$E$40*TOTAL!I$1</f>
        <v>1023.75</v>
      </c>
      <c r="F45" s="30">
        <f t="shared" si="2"/>
        <v>0</v>
      </c>
      <c r="G45" s="23" t="str">
        <f>VLOOKUP(A45,'E 08 AGOSTO 2022'!A:C,3,FALSE)</f>
        <v>16</v>
      </c>
      <c r="H45" s="11"/>
      <c r="I45" s="11"/>
      <c r="J45" s="11"/>
      <c r="K45" s="11"/>
      <c r="L45" s="11"/>
      <c r="M45" s="6"/>
      <c r="N45" s="6"/>
    </row>
    <row r="46" spans="1:64" ht="15.75" hidden="1">
      <c r="A46" s="28" t="s">
        <v>71</v>
      </c>
      <c r="B46" s="28" t="s">
        <v>72</v>
      </c>
      <c r="C46" s="29" t="s">
        <v>36</v>
      </c>
      <c r="D46" s="29">
        <v>0</v>
      </c>
      <c r="E46" s="30">
        <f>$E$40*TOTAL!I$1</f>
        <v>1023.75</v>
      </c>
      <c r="F46" s="30">
        <f t="shared" si="2"/>
        <v>0</v>
      </c>
      <c r="G46" s="23" t="e">
        <f>VLOOKUP(A46,'E 08 AGOSTO 2022'!A:C,3,FALSE)</f>
        <v>#N/A</v>
      </c>
      <c r="H46" s="11"/>
      <c r="I46" s="11"/>
      <c r="J46" s="11"/>
      <c r="K46" s="11"/>
      <c r="L46" s="11"/>
      <c r="M46" s="6"/>
      <c r="N46" s="6"/>
    </row>
    <row r="47" spans="1:64" ht="15.75">
      <c r="A47" s="28" t="s">
        <v>73</v>
      </c>
      <c r="B47" s="28" t="s">
        <v>74</v>
      </c>
      <c r="C47" s="29" t="s">
        <v>12</v>
      </c>
      <c r="D47" s="29">
        <v>0</v>
      </c>
      <c r="E47" s="30">
        <f>$E$40*TOTAL!I$1</f>
        <v>1023.75</v>
      </c>
      <c r="F47" s="30">
        <f t="shared" si="2"/>
        <v>0</v>
      </c>
      <c r="G47" s="23" t="str">
        <f>VLOOKUP(A47,'E 08 AGOSTO 2022'!A:C,3,FALSE)</f>
        <v>MAS DE 20</v>
      </c>
      <c r="H47" s="11"/>
      <c r="I47" s="11"/>
      <c r="J47" s="11"/>
      <c r="K47" s="11"/>
      <c r="L47" s="11"/>
      <c r="M47" s="6"/>
      <c r="N47" s="6"/>
    </row>
    <row r="48" spans="1:64" ht="15.75">
      <c r="A48" s="28" t="s">
        <v>75</v>
      </c>
      <c r="B48" s="28" t="s">
        <v>76</v>
      </c>
      <c r="C48" s="29" t="s">
        <v>15</v>
      </c>
      <c r="D48" s="29">
        <v>0</v>
      </c>
      <c r="E48" s="30">
        <f>$E$40*TOTAL!I$1</f>
        <v>1023.75</v>
      </c>
      <c r="F48" s="30">
        <f t="shared" si="2"/>
        <v>0</v>
      </c>
      <c r="G48" s="23" t="str">
        <f>VLOOKUP(A48,'E 08 AGOSTO 2022'!A:C,3,FALSE)</f>
        <v>MAS DE 20</v>
      </c>
      <c r="H48" s="11"/>
      <c r="I48" s="11"/>
      <c r="J48" s="11"/>
      <c r="K48" s="11"/>
      <c r="L48" s="11"/>
      <c r="M48" s="6"/>
      <c r="N48" s="6"/>
    </row>
    <row r="49" spans="1:14" ht="15.75">
      <c r="A49" s="28" t="s">
        <v>77</v>
      </c>
      <c r="B49" s="28" t="s">
        <v>78</v>
      </c>
      <c r="C49" s="29" t="s">
        <v>18</v>
      </c>
      <c r="D49" s="29">
        <v>0</v>
      </c>
      <c r="E49" s="30">
        <f>$E$40*TOTAL!I$1</f>
        <v>1023.75</v>
      </c>
      <c r="F49" s="30">
        <f t="shared" si="2"/>
        <v>0</v>
      </c>
      <c r="G49" s="23" t="str">
        <f>VLOOKUP(A49,'E 08 AGOSTO 2022'!A:C,3,FALSE)</f>
        <v>MAS DE 20</v>
      </c>
      <c r="H49" s="11"/>
      <c r="I49" s="11"/>
      <c r="J49" s="11"/>
      <c r="K49" s="11"/>
      <c r="L49" s="11"/>
      <c r="M49" s="6"/>
      <c r="N49" s="6"/>
    </row>
    <row r="50" spans="1:14" ht="15.75">
      <c r="A50" s="28" t="s">
        <v>79</v>
      </c>
      <c r="B50" s="28" t="s">
        <v>80</v>
      </c>
      <c r="C50" s="29" t="s">
        <v>21</v>
      </c>
      <c r="D50" s="29">
        <v>0</v>
      </c>
      <c r="E50" s="30">
        <f>$E$40*TOTAL!I$1</f>
        <v>1023.75</v>
      </c>
      <c r="F50" s="30">
        <f t="shared" si="2"/>
        <v>0</v>
      </c>
      <c r="G50" s="23" t="str">
        <f>VLOOKUP(A50,'E 08 AGOSTO 2022'!A:C,3,FALSE)</f>
        <v>MAS DE 20</v>
      </c>
      <c r="H50" s="11"/>
      <c r="I50" s="11"/>
      <c r="J50" s="11"/>
      <c r="K50" s="11"/>
      <c r="L50" s="11"/>
      <c r="M50" s="6"/>
      <c r="N50" s="6"/>
    </row>
    <row r="51" spans="1:14" ht="15.75">
      <c r="A51" s="28" t="s">
        <v>81</v>
      </c>
      <c r="B51" s="28" t="s">
        <v>82</v>
      </c>
      <c r="C51" s="29" t="s">
        <v>36</v>
      </c>
      <c r="D51" s="29">
        <v>0</v>
      </c>
      <c r="E51" s="30">
        <f>$E$40*TOTAL!I$1</f>
        <v>1023.75</v>
      </c>
      <c r="F51" s="30">
        <f t="shared" si="2"/>
        <v>0</v>
      </c>
      <c r="G51" s="23" t="str">
        <f>VLOOKUP(A51,'E 08 AGOSTO 2022'!A:C,3,FALSE)</f>
        <v>MAS DE 20</v>
      </c>
      <c r="H51" s="11"/>
      <c r="I51" s="11"/>
      <c r="J51" s="11"/>
      <c r="K51" s="11"/>
      <c r="L51" s="11"/>
      <c r="M51" s="6"/>
      <c r="N51" s="6"/>
    </row>
    <row r="52" spans="1:14" ht="15.75">
      <c r="A52" s="28" t="s">
        <v>83</v>
      </c>
      <c r="B52" s="28" t="s">
        <v>84</v>
      </c>
      <c r="C52" s="29" t="s">
        <v>12</v>
      </c>
      <c r="D52" s="29">
        <v>0</v>
      </c>
      <c r="E52" s="30">
        <f>$E$40*TOTAL!I$1</f>
        <v>1023.75</v>
      </c>
      <c r="F52" s="30">
        <f t="shared" si="2"/>
        <v>0</v>
      </c>
      <c r="G52" s="23" t="str">
        <f>VLOOKUP(A52,'E 08 AGOSTO 2022'!A:C,3,FALSE)</f>
        <v>MAS DE 20</v>
      </c>
      <c r="H52" s="11"/>
      <c r="I52" s="11"/>
      <c r="J52" s="11"/>
      <c r="K52" s="11"/>
      <c r="L52" s="11"/>
      <c r="M52" s="6"/>
      <c r="N52" s="6"/>
    </row>
    <row r="53" spans="1:14" ht="15.75">
      <c r="A53" s="28" t="s">
        <v>85</v>
      </c>
      <c r="B53" s="28" t="s">
        <v>86</v>
      </c>
      <c r="C53" s="29" t="s">
        <v>15</v>
      </c>
      <c r="D53" s="29">
        <v>0</v>
      </c>
      <c r="E53" s="30">
        <f>$E$40*TOTAL!I$1</f>
        <v>1023.75</v>
      </c>
      <c r="F53" s="30">
        <f t="shared" si="2"/>
        <v>0</v>
      </c>
      <c r="G53" s="23" t="str">
        <f>VLOOKUP(A53,'E 08 AGOSTO 2022'!A:C,3,FALSE)</f>
        <v>MAS DE 20</v>
      </c>
      <c r="H53" s="11"/>
      <c r="I53" s="11"/>
      <c r="J53" s="11"/>
      <c r="K53" s="11"/>
      <c r="L53" s="11"/>
      <c r="M53" s="6"/>
      <c r="N53" s="6"/>
    </row>
    <row r="54" spans="1:14" ht="15.75">
      <c r="A54" s="28" t="s">
        <v>87</v>
      </c>
      <c r="B54" s="28" t="s">
        <v>88</v>
      </c>
      <c r="C54" s="29" t="s">
        <v>18</v>
      </c>
      <c r="D54" s="29">
        <v>0</v>
      </c>
      <c r="E54" s="30">
        <f>$E$40*TOTAL!I$1</f>
        <v>1023.75</v>
      </c>
      <c r="F54" s="30">
        <f t="shared" si="2"/>
        <v>0</v>
      </c>
      <c r="G54" s="23" t="str">
        <f>VLOOKUP(A54,'E 08 AGOSTO 2022'!A:C,3,FALSE)</f>
        <v>MAS DE 20</v>
      </c>
      <c r="H54" s="11"/>
      <c r="I54" s="11"/>
      <c r="J54" s="11"/>
      <c r="K54" s="11"/>
      <c r="L54" s="11"/>
      <c r="M54" s="6"/>
      <c r="N54" s="6"/>
    </row>
    <row r="55" spans="1:14" ht="15.75">
      <c r="A55" s="28" t="s">
        <v>89</v>
      </c>
      <c r="B55" s="28" t="s">
        <v>90</v>
      </c>
      <c r="C55" s="29" t="s">
        <v>21</v>
      </c>
      <c r="D55" s="29">
        <v>0</v>
      </c>
      <c r="E55" s="30">
        <f>$E$40*TOTAL!I$1</f>
        <v>1023.75</v>
      </c>
      <c r="F55" s="30">
        <f t="shared" si="2"/>
        <v>0</v>
      </c>
      <c r="G55" s="23" t="str">
        <f>VLOOKUP(A55,'E 08 AGOSTO 2022'!A:C,3,FALSE)</f>
        <v>MAS DE 20</v>
      </c>
      <c r="H55" s="11"/>
      <c r="I55" s="11"/>
      <c r="J55" s="11"/>
      <c r="K55" s="11"/>
      <c r="L55" s="11"/>
      <c r="M55" s="6"/>
      <c r="N55" s="6"/>
    </row>
    <row r="56" spans="1:14" ht="15.75">
      <c r="A56" s="28" t="s">
        <v>91</v>
      </c>
      <c r="B56" s="28" t="s">
        <v>92</v>
      </c>
      <c r="C56" s="29" t="s">
        <v>36</v>
      </c>
      <c r="D56" s="29">
        <v>0</v>
      </c>
      <c r="E56" s="30">
        <f>$E$40*TOTAL!I$1</f>
        <v>1023.75</v>
      </c>
      <c r="F56" s="30">
        <f t="shared" si="2"/>
        <v>0</v>
      </c>
      <c r="G56" s="23" t="str">
        <f>VLOOKUP(A56,'E 08 AGOSTO 2022'!A:C,3,FALSE)</f>
        <v>8</v>
      </c>
      <c r="H56" s="11"/>
      <c r="I56" s="11"/>
      <c r="J56" s="11"/>
      <c r="K56" s="11"/>
      <c r="L56" s="11"/>
      <c r="M56" s="6"/>
      <c r="N56" s="6"/>
    </row>
    <row r="57" spans="1:14" ht="15.75" hidden="1">
      <c r="A57" s="209" t="s">
        <v>93</v>
      </c>
      <c r="B57" s="209" t="s">
        <v>94</v>
      </c>
      <c r="C57" s="209" t="s">
        <v>95</v>
      </c>
      <c r="D57" s="29">
        <v>0</v>
      </c>
      <c r="E57" s="30">
        <f>$E$40*TOTAL!I$1</f>
        <v>1023.75</v>
      </c>
      <c r="F57" s="30">
        <f t="shared" si="2"/>
        <v>0</v>
      </c>
      <c r="G57" s="23" t="e">
        <f>VLOOKUP(A57,'E 08 AGOSTO 2022'!A:C,3,FALSE)</f>
        <v>#N/A</v>
      </c>
      <c r="H57" s="11"/>
      <c r="I57" s="11"/>
      <c r="J57" s="11"/>
      <c r="K57" s="11"/>
      <c r="L57" s="11"/>
      <c r="M57" s="6"/>
      <c r="N57" s="6"/>
    </row>
    <row r="58" spans="1:14" ht="15.75">
      <c r="A58" s="28" t="s">
        <v>96</v>
      </c>
      <c r="B58" s="28" t="s">
        <v>97</v>
      </c>
      <c r="C58" s="29" t="s">
        <v>12</v>
      </c>
      <c r="D58" s="29">
        <v>0</v>
      </c>
      <c r="E58" s="30">
        <f>$E$40*TOTAL!I$1</f>
        <v>1023.75</v>
      </c>
      <c r="F58" s="30">
        <f t="shared" si="2"/>
        <v>0</v>
      </c>
      <c r="G58" s="23" t="str">
        <f>VLOOKUP(A58,'E 08 AGOSTO 2022'!A:C,3,FALSE)</f>
        <v>4</v>
      </c>
      <c r="H58" s="11"/>
      <c r="I58" s="11"/>
      <c r="J58" s="11"/>
      <c r="K58" s="11"/>
      <c r="L58" s="11"/>
      <c r="M58" s="6"/>
      <c r="N58" s="6"/>
    </row>
    <row r="59" spans="1:14" ht="15.75" hidden="1">
      <c r="A59" s="28" t="s">
        <v>98</v>
      </c>
      <c r="B59" s="28" t="s">
        <v>99</v>
      </c>
      <c r="C59" s="29" t="s">
        <v>15</v>
      </c>
      <c r="D59" s="29">
        <v>0</v>
      </c>
      <c r="E59" s="30">
        <f>$E$40*TOTAL!I$1</f>
        <v>1023.75</v>
      </c>
      <c r="F59" s="30">
        <f t="shared" si="2"/>
        <v>0</v>
      </c>
      <c r="G59" s="23" t="e">
        <f>VLOOKUP(A59,'E 08 AGOSTO 2022'!A:C,3,FALSE)</f>
        <v>#N/A</v>
      </c>
      <c r="H59" s="11"/>
      <c r="I59" s="11"/>
      <c r="J59" s="11"/>
      <c r="K59" s="11"/>
      <c r="L59" s="11"/>
      <c r="M59" s="6"/>
      <c r="N59" s="6"/>
    </row>
    <row r="60" spans="1:14" ht="15.75">
      <c r="A60" s="28" t="s">
        <v>100</v>
      </c>
      <c r="B60" s="28" t="s">
        <v>101</v>
      </c>
      <c r="C60" s="29" t="s">
        <v>18</v>
      </c>
      <c r="D60" s="29">
        <v>0</v>
      </c>
      <c r="E60" s="30">
        <f>$E$40*TOTAL!I$1</f>
        <v>1023.75</v>
      </c>
      <c r="F60" s="30">
        <f t="shared" si="2"/>
        <v>0</v>
      </c>
      <c r="G60" s="23" t="str">
        <f>VLOOKUP(A60,'E 08 AGOSTO 2022'!A:C,3,FALSE)</f>
        <v>3</v>
      </c>
      <c r="H60" s="11"/>
      <c r="I60" s="11"/>
      <c r="J60" s="11"/>
      <c r="K60" s="11"/>
      <c r="L60" s="11"/>
      <c r="M60" s="6"/>
      <c r="N60" s="6"/>
    </row>
    <row r="61" spans="1:14" ht="15.75">
      <c r="A61" s="28" t="s">
        <v>102</v>
      </c>
      <c r="B61" s="28" t="s">
        <v>103</v>
      </c>
      <c r="C61" s="29" t="s">
        <v>21</v>
      </c>
      <c r="D61" s="29">
        <v>0</v>
      </c>
      <c r="E61" s="30">
        <f>$E$40*TOTAL!I$1</f>
        <v>1023.75</v>
      </c>
      <c r="F61" s="30">
        <f t="shared" si="2"/>
        <v>0</v>
      </c>
      <c r="G61" s="23" t="str">
        <f>VLOOKUP(A61,'E 08 AGOSTO 2022'!A:C,3,FALSE)</f>
        <v>1</v>
      </c>
      <c r="H61" s="11"/>
      <c r="I61" s="11"/>
      <c r="J61" s="11"/>
      <c r="K61" s="11"/>
      <c r="L61" s="11"/>
      <c r="M61" s="6"/>
      <c r="N61" s="6"/>
    </row>
    <row r="62" spans="1:14" ht="15.75">
      <c r="A62" s="28" t="s">
        <v>104</v>
      </c>
      <c r="B62" s="28" t="s">
        <v>105</v>
      </c>
      <c r="C62" s="29" t="s">
        <v>12</v>
      </c>
      <c r="D62" s="29">
        <v>0</v>
      </c>
      <c r="E62" s="30">
        <f>$E$40*TOTAL!I$1</f>
        <v>1023.75</v>
      </c>
      <c r="F62" s="30">
        <f t="shared" si="2"/>
        <v>0</v>
      </c>
      <c r="G62" s="23" t="str">
        <f>VLOOKUP(A62,'E 08 AGOSTO 2022'!A:C,3,FALSE)</f>
        <v>MAS DE 20</v>
      </c>
      <c r="H62" s="11"/>
      <c r="I62" s="11"/>
      <c r="J62" s="11"/>
      <c r="K62" s="11"/>
      <c r="L62" s="11"/>
      <c r="M62" s="6"/>
      <c r="N62" s="6"/>
    </row>
    <row r="63" spans="1:14" ht="15.75">
      <c r="A63" s="28" t="s">
        <v>106</v>
      </c>
      <c r="B63" s="28" t="s">
        <v>107</v>
      </c>
      <c r="C63" s="29" t="s">
        <v>15</v>
      </c>
      <c r="D63" s="29">
        <v>0</v>
      </c>
      <c r="E63" s="30">
        <f>$E$40*TOTAL!I$1</f>
        <v>1023.75</v>
      </c>
      <c r="F63" s="30">
        <f t="shared" si="2"/>
        <v>0</v>
      </c>
      <c r="G63" s="23" t="str">
        <f>VLOOKUP(A63,'E 08 AGOSTO 2022'!A:C,3,FALSE)</f>
        <v>MAS DE 20</v>
      </c>
      <c r="H63" s="11"/>
      <c r="I63" s="11"/>
      <c r="J63" s="11"/>
      <c r="K63" s="11"/>
      <c r="L63" s="11"/>
      <c r="M63" s="6"/>
      <c r="N63" s="6"/>
    </row>
    <row r="64" spans="1:14" ht="15.75">
      <c r="A64" s="28" t="s">
        <v>108</v>
      </c>
      <c r="B64" s="28" t="s">
        <v>109</v>
      </c>
      <c r="C64" s="29" t="s">
        <v>18</v>
      </c>
      <c r="D64" s="29">
        <v>0</v>
      </c>
      <c r="E64" s="30">
        <f>$E$40*TOTAL!I$1</f>
        <v>1023.75</v>
      </c>
      <c r="F64" s="30">
        <f t="shared" si="2"/>
        <v>0</v>
      </c>
      <c r="G64" s="23" t="str">
        <f>VLOOKUP(A64,'E 08 AGOSTO 2022'!A:C,3,FALSE)</f>
        <v>MAS DE 20</v>
      </c>
      <c r="H64" s="11"/>
      <c r="I64" s="11"/>
      <c r="J64" s="11"/>
      <c r="K64" s="11"/>
      <c r="L64" s="11"/>
      <c r="M64" s="6"/>
      <c r="N64" s="6"/>
    </row>
    <row r="65" spans="1:64" ht="15.75">
      <c r="A65" s="28" t="s">
        <v>110</v>
      </c>
      <c r="B65" s="28" t="s">
        <v>111</v>
      </c>
      <c r="C65" s="29" t="s">
        <v>21</v>
      </c>
      <c r="D65" s="29">
        <v>0</v>
      </c>
      <c r="E65" s="30">
        <f>$E$40*TOTAL!I$1</f>
        <v>1023.75</v>
      </c>
      <c r="F65" s="30">
        <f t="shared" si="2"/>
        <v>0</v>
      </c>
      <c r="G65" s="23" t="str">
        <f>VLOOKUP(A65,'E 08 AGOSTO 2022'!A:C,3,FALSE)</f>
        <v>MAS DE 20</v>
      </c>
      <c r="H65" s="11"/>
      <c r="I65" s="11"/>
      <c r="J65" s="11"/>
      <c r="K65" s="11"/>
      <c r="L65" s="11"/>
      <c r="M65" s="6"/>
      <c r="N65" s="6"/>
    </row>
    <row r="66" spans="1:64" ht="15.75">
      <c r="A66" s="28" t="s">
        <v>112</v>
      </c>
      <c r="B66" s="28" t="s">
        <v>113</v>
      </c>
      <c r="C66" s="29" t="s">
        <v>36</v>
      </c>
      <c r="D66" s="29">
        <v>0</v>
      </c>
      <c r="E66" s="30">
        <f>$E$40*TOTAL!I$1</f>
        <v>1023.75</v>
      </c>
      <c r="F66" s="30">
        <f t="shared" si="2"/>
        <v>0</v>
      </c>
      <c r="G66" s="23" t="str">
        <f>VLOOKUP(A66,'E 08 AGOSTO 2022'!A:C,3,FALSE)</f>
        <v>10</v>
      </c>
      <c r="H66" s="11"/>
      <c r="I66" s="11"/>
      <c r="J66" s="11"/>
      <c r="K66" s="11"/>
      <c r="L66" s="11"/>
      <c r="M66" s="6"/>
      <c r="N66" s="6"/>
    </row>
    <row r="67" spans="1:64" ht="15.75">
      <c r="A67" s="29"/>
      <c r="B67" s="29"/>
      <c r="C67" s="29"/>
      <c r="D67" s="31">
        <f>SUM(D42:D66)</f>
        <v>0</v>
      </c>
      <c r="E67" s="31"/>
      <c r="F67" s="32">
        <f>SUM(F42:F66)</f>
        <v>0</v>
      </c>
      <c r="G67" s="23"/>
      <c r="H67" s="11"/>
      <c r="I67" s="11"/>
      <c r="J67" s="11"/>
      <c r="K67" s="11"/>
      <c r="L67" s="11"/>
      <c r="M67" s="6"/>
      <c r="N67" s="6"/>
    </row>
    <row r="68" spans="1:64" ht="15.75">
      <c r="A68" s="373" t="s">
        <v>114</v>
      </c>
      <c r="B68" s="367" t="s">
        <v>62</v>
      </c>
      <c r="C68" s="367"/>
      <c r="D68" s="20" t="s">
        <v>2215</v>
      </c>
      <c r="E68" s="35">
        <v>2099</v>
      </c>
      <c r="F68" s="372"/>
      <c r="G68" s="23"/>
      <c r="H68" s="11"/>
      <c r="I68" s="11"/>
      <c r="J68" s="11"/>
      <c r="K68" s="11"/>
      <c r="L68" s="11"/>
      <c r="M68" s="6"/>
      <c r="N68" s="6"/>
    </row>
    <row r="69" spans="1:64" ht="17.25">
      <c r="A69" s="373"/>
      <c r="B69" s="367"/>
      <c r="C69" s="367"/>
      <c r="D69" s="223" t="s">
        <v>2216</v>
      </c>
      <c r="E69" s="37">
        <v>1575</v>
      </c>
      <c r="F69" s="372"/>
      <c r="G69" s="23"/>
      <c r="H69" s="11"/>
      <c r="I69" s="11"/>
      <c r="J69" s="11"/>
      <c r="K69" s="11"/>
      <c r="L69" s="11"/>
      <c r="M69" s="6"/>
      <c r="N69" s="6"/>
    </row>
    <row r="70" spans="1:64" ht="15.75">
      <c r="A70" s="25" t="s">
        <v>3</v>
      </c>
      <c r="B70" s="25" t="s">
        <v>4</v>
      </c>
      <c r="C70" s="25" t="s">
        <v>5</v>
      </c>
      <c r="D70" s="25" t="s">
        <v>6</v>
      </c>
      <c r="E70" s="26" t="s">
        <v>7</v>
      </c>
      <c r="F70" s="26" t="s">
        <v>8</v>
      </c>
      <c r="G70" s="23"/>
      <c r="H70" s="11"/>
      <c r="I70" s="11"/>
      <c r="J70" s="11"/>
      <c r="K70" s="11"/>
      <c r="L70" s="11"/>
      <c r="M70" s="6"/>
      <c r="N70" s="6"/>
    </row>
    <row r="71" spans="1:64" ht="15.75">
      <c r="A71" s="28" t="s">
        <v>115</v>
      </c>
      <c r="B71" s="28" t="s">
        <v>116</v>
      </c>
      <c r="C71" s="29" t="s">
        <v>12</v>
      </c>
      <c r="D71" s="29">
        <v>0</v>
      </c>
      <c r="E71" s="30">
        <f>$E$69*TOTAL!I$1</f>
        <v>1023.75</v>
      </c>
      <c r="F71" s="30">
        <f t="shared" ref="F71:F89" si="3">E71*D71</f>
        <v>0</v>
      </c>
      <c r="G71" s="23" t="str">
        <f>VLOOKUP(A71,'E 08 AGOSTO 2022'!A:C,3,FALSE)</f>
        <v>MAS DE 20</v>
      </c>
      <c r="H71" s="11"/>
      <c r="I71" s="11"/>
      <c r="J71" s="11"/>
      <c r="K71" s="11"/>
      <c r="L71" s="11"/>
      <c r="M71" s="6"/>
      <c r="N71" s="6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</row>
    <row r="72" spans="1:64" ht="15.75">
      <c r="A72" s="28" t="s">
        <v>117</v>
      </c>
      <c r="B72" s="28" t="s">
        <v>118</v>
      </c>
      <c r="C72" s="29" t="s">
        <v>15</v>
      </c>
      <c r="D72" s="29">
        <v>0</v>
      </c>
      <c r="E72" s="30">
        <f>$E$69*TOTAL!I$1</f>
        <v>1023.75</v>
      </c>
      <c r="F72" s="30">
        <f t="shared" si="3"/>
        <v>0</v>
      </c>
      <c r="G72" s="23" t="str">
        <f>VLOOKUP(A72,'E 08 AGOSTO 2022'!A:C,3,FALSE)</f>
        <v>3</v>
      </c>
      <c r="H72" s="11"/>
      <c r="I72" s="11"/>
      <c r="J72" s="11"/>
      <c r="K72" s="11"/>
      <c r="L72" s="11"/>
      <c r="M72" s="6"/>
      <c r="N72" s="6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</row>
    <row r="73" spans="1:64" ht="15.75">
      <c r="A73" s="28" t="s">
        <v>119</v>
      </c>
      <c r="B73" s="28" t="s">
        <v>120</v>
      </c>
      <c r="C73" s="29" t="s">
        <v>18</v>
      </c>
      <c r="D73" s="29">
        <v>0</v>
      </c>
      <c r="E73" s="30">
        <f>$E$69*TOTAL!I$1</f>
        <v>1023.75</v>
      </c>
      <c r="F73" s="30">
        <f t="shared" si="3"/>
        <v>0</v>
      </c>
      <c r="G73" s="23" t="str">
        <f>VLOOKUP(A73,'E 08 AGOSTO 2022'!A:C,3,FALSE)</f>
        <v>10</v>
      </c>
      <c r="H73" s="11"/>
      <c r="I73" s="11"/>
      <c r="J73" s="11"/>
      <c r="K73" s="11"/>
      <c r="L73" s="11"/>
      <c r="M73" s="6"/>
      <c r="N73" s="6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</row>
    <row r="74" spans="1:64" ht="15.75">
      <c r="A74" s="28" t="s">
        <v>121</v>
      </c>
      <c r="B74" s="28" t="s">
        <v>122</v>
      </c>
      <c r="C74" s="29" t="s">
        <v>21</v>
      </c>
      <c r="D74" s="29">
        <v>0</v>
      </c>
      <c r="E74" s="30">
        <f>$E$69*TOTAL!I$1</f>
        <v>1023.75</v>
      </c>
      <c r="F74" s="30">
        <f t="shared" si="3"/>
        <v>0</v>
      </c>
      <c r="G74" s="23" t="str">
        <f>VLOOKUP(A74,'E 08 AGOSTO 2022'!A:C,3,FALSE)</f>
        <v>12</v>
      </c>
      <c r="H74" s="23"/>
      <c r="I74" s="23"/>
      <c r="J74" s="23"/>
      <c r="K74" s="23"/>
      <c r="L74" s="23"/>
      <c r="M74" s="24"/>
      <c r="N74" s="24"/>
      <c r="O74" s="24"/>
      <c r="P74" s="24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</row>
    <row r="75" spans="1:64" ht="15.75">
      <c r="A75" s="28" t="s">
        <v>123</v>
      </c>
      <c r="B75" s="28" t="s">
        <v>124</v>
      </c>
      <c r="C75" s="29" t="s">
        <v>36</v>
      </c>
      <c r="D75" s="29">
        <v>0</v>
      </c>
      <c r="E75" s="30">
        <f>$E$69*TOTAL!I$1</f>
        <v>1023.75</v>
      </c>
      <c r="F75" s="30">
        <f t="shared" si="3"/>
        <v>0</v>
      </c>
      <c r="G75" s="23" t="str">
        <f>VLOOKUP(A75,'E 08 AGOSTO 2022'!A:C,3,FALSE)</f>
        <v>MAS DE 20</v>
      </c>
      <c r="H75" s="23"/>
      <c r="I75" s="23"/>
      <c r="J75" s="23"/>
      <c r="K75" s="23"/>
      <c r="L75" s="23"/>
      <c r="M75" s="24"/>
      <c r="N75" s="24"/>
      <c r="O75" s="24"/>
      <c r="P75" s="24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</row>
    <row r="76" spans="1:64" ht="15.75">
      <c r="A76" s="28" t="s">
        <v>125</v>
      </c>
      <c r="B76" s="28" t="s">
        <v>126</v>
      </c>
      <c r="C76" s="29" t="s">
        <v>95</v>
      </c>
      <c r="D76" s="29">
        <v>0</v>
      </c>
      <c r="E76" s="30">
        <f>$E$69*TOTAL!I$1</f>
        <v>1023.75</v>
      </c>
      <c r="F76" s="30">
        <f t="shared" si="3"/>
        <v>0</v>
      </c>
      <c r="G76" s="23" t="str">
        <f>VLOOKUP(A76,'E 08 AGOSTO 2022'!A:C,3,FALSE)</f>
        <v>1</v>
      </c>
      <c r="H76" s="23"/>
      <c r="I76" s="23"/>
      <c r="J76" s="23"/>
      <c r="K76" s="23"/>
      <c r="L76" s="23"/>
      <c r="M76" s="24"/>
      <c r="N76" s="24"/>
      <c r="O76" s="24"/>
      <c r="P76" s="24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</row>
    <row r="77" spans="1:64" ht="15.75" hidden="1">
      <c r="A77" s="209" t="s">
        <v>127</v>
      </c>
      <c r="B77" s="209" t="s">
        <v>128</v>
      </c>
      <c r="C77" s="209" t="s">
        <v>12</v>
      </c>
      <c r="D77" s="29">
        <v>0</v>
      </c>
      <c r="E77" s="30">
        <f>$E$69*TOTAL!I$1</f>
        <v>1023.75</v>
      </c>
      <c r="F77" s="30">
        <f t="shared" si="3"/>
        <v>0</v>
      </c>
      <c r="G77" s="23" t="e">
        <f>VLOOKUP(A77,'E 08 AGOSTO 2022'!A:C,3,FALSE)</f>
        <v>#N/A</v>
      </c>
      <c r="H77" s="23"/>
      <c r="I77" s="23"/>
      <c r="J77" s="23"/>
      <c r="K77" s="23"/>
      <c r="L77" s="23"/>
      <c r="M77" s="24"/>
      <c r="N77" s="24"/>
      <c r="O77" s="24"/>
      <c r="P77" s="24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</row>
    <row r="78" spans="1:64" ht="15.75" hidden="1">
      <c r="A78" s="28" t="s">
        <v>129</v>
      </c>
      <c r="B78" s="28" t="s">
        <v>130</v>
      </c>
      <c r="C78" s="29" t="s">
        <v>15</v>
      </c>
      <c r="D78" s="29">
        <v>0</v>
      </c>
      <c r="E78" s="30">
        <f>$E$69*TOTAL!I$1</f>
        <v>1023.75</v>
      </c>
      <c r="F78" s="30">
        <f t="shared" si="3"/>
        <v>0</v>
      </c>
      <c r="G78" s="23" t="e">
        <f>VLOOKUP(A78,'E 08 AGOSTO 2022'!A:C,3,FALSE)</f>
        <v>#N/A</v>
      </c>
      <c r="H78" s="23"/>
      <c r="I78" s="23"/>
      <c r="J78" s="23"/>
      <c r="K78" s="23"/>
      <c r="L78" s="23"/>
      <c r="M78" s="24"/>
      <c r="N78" s="24"/>
      <c r="O78" s="24"/>
      <c r="P78" s="24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</row>
    <row r="79" spans="1:64" ht="15.75">
      <c r="A79" s="28" t="s">
        <v>131</v>
      </c>
      <c r="B79" s="28" t="s">
        <v>132</v>
      </c>
      <c r="C79" s="29" t="s">
        <v>18</v>
      </c>
      <c r="D79" s="29">
        <v>0</v>
      </c>
      <c r="E79" s="30">
        <f>$E$69*TOTAL!I$1</f>
        <v>1023.75</v>
      </c>
      <c r="F79" s="30">
        <f t="shared" si="3"/>
        <v>0</v>
      </c>
      <c r="G79" s="23" t="str">
        <f>VLOOKUP(A79,'E 08 AGOSTO 2022'!A:C,3,FALSE)</f>
        <v>3</v>
      </c>
      <c r="H79" s="23"/>
      <c r="I79" s="23"/>
      <c r="J79" s="23"/>
      <c r="K79" s="23"/>
      <c r="L79" s="23"/>
      <c r="M79" s="24"/>
      <c r="N79" s="24"/>
      <c r="O79" s="24"/>
      <c r="P79" s="24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</row>
    <row r="80" spans="1:64" ht="15.75" hidden="1">
      <c r="A80" s="28" t="s">
        <v>133</v>
      </c>
      <c r="B80" s="28" t="s">
        <v>134</v>
      </c>
      <c r="C80" s="29" t="s">
        <v>12</v>
      </c>
      <c r="D80" s="29">
        <v>0</v>
      </c>
      <c r="E80" s="30">
        <f>$E$69*TOTAL!I$1</f>
        <v>1023.75</v>
      </c>
      <c r="F80" s="30">
        <f t="shared" si="3"/>
        <v>0</v>
      </c>
      <c r="G80" s="23" t="e">
        <f>VLOOKUP(A80,'E 08 AGOSTO 2022'!A:C,3,FALSE)</f>
        <v>#N/A</v>
      </c>
      <c r="H80" s="23"/>
      <c r="I80" s="23"/>
      <c r="J80" s="23"/>
      <c r="K80" s="23"/>
      <c r="L80" s="23"/>
      <c r="M80" s="24"/>
      <c r="N80" s="24"/>
      <c r="O80" s="24"/>
      <c r="P80" s="24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</row>
    <row r="81" spans="1:64" ht="15.75">
      <c r="A81" s="28" t="s">
        <v>135</v>
      </c>
      <c r="B81" s="28" t="s">
        <v>136</v>
      </c>
      <c r="C81" s="29" t="s">
        <v>15</v>
      </c>
      <c r="D81" s="29">
        <v>0</v>
      </c>
      <c r="E81" s="30">
        <f>$E$69*TOTAL!I$1</f>
        <v>1023.75</v>
      </c>
      <c r="F81" s="30">
        <f t="shared" si="3"/>
        <v>0</v>
      </c>
      <c r="G81" s="23" t="str">
        <f>VLOOKUP(A81,'E 08 AGOSTO 2022'!A:C,3,FALSE)</f>
        <v>5</v>
      </c>
      <c r="H81" s="23"/>
      <c r="I81" s="23"/>
      <c r="J81" s="23"/>
      <c r="K81" s="23"/>
      <c r="L81" s="23"/>
      <c r="M81" s="24"/>
      <c r="N81" s="24"/>
      <c r="O81" s="24"/>
      <c r="P81" s="24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</row>
    <row r="82" spans="1:64" ht="15.75">
      <c r="A82" s="28" t="s">
        <v>137</v>
      </c>
      <c r="B82" s="28" t="s">
        <v>138</v>
      </c>
      <c r="C82" s="29" t="s">
        <v>18</v>
      </c>
      <c r="D82" s="29">
        <v>0</v>
      </c>
      <c r="E82" s="30">
        <f>$E$69*TOTAL!I$1</f>
        <v>1023.75</v>
      </c>
      <c r="F82" s="30">
        <f t="shared" si="3"/>
        <v>0</v>
      </c>
      <c r="G82" s="23" t="str">
        <f>VLOOKUP(A82,'E 08 AGOSTO 2022'!A:C,3,FALSE)</f>
        <v>1</v>
      </c>
      <c r="H82" s="23"/>
      <c r="I82" s="23"/>
      <c r="J82" s="23"/>
      <c r="K82" s="23"/>
      <c r="L82" s="23"/>
      <c r="M82" s="24"/>
      <c r="N82" s="24"/>
      <c r="O82" s="24"/>
      <c r="P82" s="24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</row>
    <row r="83" spans="1:64" ht="15.75">
      <c r="A83" s="28" t="s">
        <v>139</v>
      </c>
      <c r="B83" s="28" t="s">
        <v>140</v>
      </c>
      <c r="C83" s="29" t="s">
        <v>21</v>
      </c>
      <c r="D83" s="29">
        <v>0</v>
      </c>
      <c r="E83" s="30">
        <f>$E$69*TOTAL!I$1</f>
        <v>1023.75</v>
      </c>
      <c r="F83" s="30">
        <f t="shared" si="3"/>
        <v>0</v>
      </c>
      <c r="G83" s="23" t="str">
        <f>VLOOKUP(A83,'E 08 AGOSTO 2022'!A:C,3,FALSE)</f>
        <v>3</v>
      </c>
      <c r="H83" s="11"/>
      <c r="I83" s="11"/>
      <c r="J83" s="11"/>
      <c r="K83" s="11"/>
      <c r="L83" s="11"/>
      <c r="M83" s="6"/>
      <c r="N83" s="6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</row>
    <row r="84" spans="1:64" ht="15.75">
      <c r="A84" s="28" t="s">
        <v>141</v>
      </c>
      <c r="B84" s="28" t="s">
        <v>142</v>
      </c>
      <c r="C84" s="29" t="s">
        <v>36</v>
      </c>
      <c r="D84" s="29">
        <v>0</v>
      </c>
      <c r="E84" s="30">
        <f>$E$69*TOTAL!I$1</f>
        <v>1023.75</v>
      </c>
      <c r="F84" s="30">
        <f t="shared" si="3"/>
        <v>0</v>
      </c>
      <c r="G84" s="23" t="str">
        <f>VLOOKUP(A84,'E 08 AGOSTO 2022'!A:C,3,FALSE)</f>
        <v>1</v>
      </c>
      <c r="H84" s="11"/>
      <c r="I84" s="11"/>
      <c r="J84" s="11"/>
      <c r="K84" s="11"/>
      <c r="L84" s="11"/>
      <c r="M84" s="6"/>
      <c r="N84" s="6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</row>
    <row r="85" spans="1:64" ht="15.75">
      <c r="A85" s="28" t="s">
        <v>143</v>
      </c>
      <c r="B85" s="28" t="s">
        <v>144</v>
      </c>
      <c r="C85" s="29" t="s">
        <v>12</v>
      </c>
      <c r="D85" s="29">
        <v>0</v>
      </c>
      <c r="E85" s="30">
        <f>$E$69*TOTAL!I$1</f>
        <v>1023.75</v>
      </c>
      <c r="F85" s="30">
        <f t="shared" si="3"/>
        <v>0</v>
      </c>
      <c r="G85" s="23" t="str">
        <f>VLOOKUP(A85,'E 08 AGOSTO 2022'!A:C,3,FALSE)</f>
        <v>15</v>
      </c>
      <c r="H85" s="11"/>
      <c r="I85" s="11"/>
      <c r="J85" s="11"/>
      <c r="K85" s="11"/>
      <c r="L85" s="11"/>
      <c r="M85" s="6"/>
      <c r="N85" s="6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</row>
    <row r="86" spans="1:64" ht="15.75">
      <c r="A86" s="28" t="s">
        <v>145</v>
      </c>
      <c r="B86" s="28" t="s">
        <v>146</v>
      </c>
      <c r="C86" s="29" t="s">
        <v>15</v>
      </c>
      <c r="D86" s="29">
        <v>0</v>
      </c>
      <c r="E86" s="30">
        <f>$E$69*TOTAL!I$1</f>
        <v>1023.75</v>
      </c>
      <c r="F86" s="30">
        <f t="shared" si="3"/>
        <v>0</v>
      </c>
      <c r="G86" s="23" t="str">
        <f>VLOOKUP(A86,'E 08 AGOSTO 2022'!A:C,3,FALSE)</f>
        <v>MAS DE 20</v>
      </c>
      <c r="H86" s="11"/>
      <c r="I86" s="11"/>
      <c r="J86" s="11"/>
      <c r="K86" s="11"/>
      <c r="L86" s="11"/>
      <c r="M86" s="6"/>
      <c r="N86" s="6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</row>
    <row r="87" spans="1:64" ht="15.75">
      <c r="A87" s="28" t="s">
        <v>147</v>
      </c>
      <c r="B87" s="28" t="s">
        <v>148</v>
      </c>
      <c r="C87" s="29" t="s">
        <v>18</v>
      </c>
      <c r="D87" s="29">
        <v>0</v>
      </c>
      <c r="E87" s="30">
        <f>$E$69*TOTAL!I$1</f>
        <v>1023.75</v>
      </c>
      <c r="F87" s="30">
        <f t="shared" si="3"/>
        <v>0</v>
      </c>
      <c r="G87" s="23" t="str">
        <f>VLOOKUP(A87,'E 08 AGOSTO 2022'!A:C,3,FALSE)</f>
        <v>3</v>
      </c>
      <c r="H87" s="11"/>
      <c r="I87" s="11"/>
      <c r="J87" s="11"/>
      <c r="K87" s="11"/>
      <c r="L87" s="11"/>
      <c r="M87" s="6"/>
      <c r="N87" s="6"/>
    </row>
    <row r="88" spans="1:64" ht="15.75">
      <c r="A88" s="28" t="s">
        <v>149</v>
      </c>
      <c r="B88" s="28" t="s">
        <v>150</v>
      </c>
      <c r="C88" s="29" t="s">
        <v>21</v>
      </c>
      <c r="D88" s="29">
        <v>0</v>
      </c>
      <c r="E88" s="30">
        <f>$E$69*TOTAL!I$1</f>
        <v>1023.75</v>
      </c>
      <c r="F88" s="30">
        <f t="shared" si="3"/>
        <v>0</v>
      </c>
      <c r="G88" s="23" t="str">
        <f>VLOOKUP(A88,'E 08 AGOSTO 2022'!A:C,3,FALSE)</f>
        <v>8</v>
      </c>
      <c r="H88" s="11"/>
      <c r="I88" s="11"/>
      <c r="J88" s="11"/>
      <c r="K88" s="11"/>
      <c r="L88" s="11"/>
      <c r="M88" s="6"/>
      <c r="N88" s="6"/>
    </row>
    <row r="89" spans="1:64" ht="15.75">
      <c r="A89" s="28" t="s">
        <v>151</v>
      </c>
      <c r="B89" s="28" t="s">
        <v>152</v>
      </c>
      <c r="C89" s="29" t="s">
        <v>36</v>
      </c>
      <c r="D89" s="29">
        <v>0</v>
      </c>
      <c r="E89" s="30">
        <f>$E$69*TOTAL!I$1</f>
        <v>1023.75</v>
      </c>
      <c r="F89" s="30">
        <f t="shared" si="3"/>
        <v>0</v>
      </c>
      <c r="G89" s="23" t="str">
        <f>VLOOKUP(A89,'E 08 AGOSTO 2022'!A:C,3,FALSE)</f>
        <v>MAS DE 20</v>
      </c>
      <c r="H89" s="11"/>
      <c r="I89" s="11"/>
      <c r="J89" s="11"/>
      <c r="K89" s="11"/>
      <c r="L89" s="11"/>
      <c r="M89" s="6"/>
      <c r="N89" s="6"/>
    </row>
    <row r="90" spans="1:64" ht="15.75">
      <c r="A90" s="29"/>
      <c r="B90" s="29"/>
      <c r="C90" s="29"/>
      <c r="D90" s="31">
        <f>SUM(D71:D89)</f>
        <v>0</v>
      </c>
      <c r="E90" s="31"/>
      <c r="F90" s="32">
        <f>SUM(F71:F89)</f>
        <v>0</v>
      </c>
      <c r="G90" s="23"/>
      <c r="H90" s="11"/>
      <c r="I90" s="11"/>
      <c r="J90" s="11"/>
      <c r="K90" s="11"/>
      <c r="L90" s="11"/>
      <c r="M90" s="6"/>
      <c r="N90" s="6"/>
    </row>
    <row r="91" spans="1:64" ht="17.25">
      <c r="A91" s="19" t="s">
        <v>153</v>
      </c>
      <c r="B91" s="366" t="s">
        <v>48</v>
      </c>
      <c r="C91" s="366"/>
      <c r="D91" s="20" t="s">
        <v>2215</v>
      </c>
      <c r="E91" s="21">
        <v>2999</v>
      </c>
      <c r="F91" s="22"/>
      <c r="G91" s="23"/>
      <c r="H91" s="11"/>
      <c r="I91" s="11"/>
      <c r="J91" s="11"/>
      <c r="K91" s="11"/>
      <c r="L91" s="11"/>
      <c r="M91" s="6"/>
      <c r="N91" s="6"/>
    </row>
    <row r="92" spans="1:64" ht="15.75">
      <c r="A92" s="25" t="s">
        <v>3</v>
      </c>
      <c r="B92" s="25" t="s">
        <v>4</v>
      </c>
      <c r="C92" s="25" t="s">
        <v>5</v>
      </c>
      <c r="D92" s="25" t="s">
        <v>6</v>
      </c>
      <c r="E92" s="26" t="s">
        <v>7</v>
      </c>
      <c r="F92" s="26" t="s">
        <v>8</v>
      </c>
      <c r="G92" s="23"/>
      <c r="H92" s="11"/>
      <c r="I92" s="11"/>
      <c r="J92" s="11"/>
      <c r="K92" s="11"/>
      <c r="L92" s="11"/>
      <c r="M92" s="6"/>
      <c r="N92" s="6"/>
    </row>
    <row r="93" spans="1:64" ht="15.75">
      <c r="A93" s="28" t="s">
        <v>2437</v>
      </c>
      <c r="B93" s="28" t="s">
        <v>154</v>
      </c>
      <c r="C93" s="29" t="s">
        <v>12</v>
      </c>
      <c r="D93" s="29">
        <v>0</v>
      </c>
      <c r="E93" s="30">
        <f>$E$91*TOTAL!I$1</f>
        <v>1949.3500000000001</v>
      </c>
      <c r="F93" s="30">
        <f t="shared" ref="F93:F98" si="4">E93*D93</f>
        <v>0</v>
      </c>
      <c r="G93" s="23" t="str">
        <f>VLOOKUP(A93,'E 08 AGOSTO 2022'!A:C,3,FALSE)</f>
        <v>10</v>
      </c>
      <c r="H93" s="11"/>
      <c r="I93" s="11"/>
      <c r="J93" s="11"/>
      <c r="K93" s="11"/>
      <c r="L93" s="11"/>
      <c r="M93" s="6"/>
      <c r="N93" s="6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</row>
    <row r="94" spans="1:64" ht="15.75">
      <c r="A94" s="28" t="s">
        <v>2438</v>
      </c>
      <c r="B94" s="28" t="s">
        <v>155</v>
      </c>
      <c r="C94" s="29" t="s">
        <v>15</v>
      </c>
      <c r="D94" s="29">
        <v>0</v>
      </c>
      <c r="E94" s="30">
        <f>$E$91*TOTAL!I$1</f>
        <v>1949.3500000000001</v>
      </c>
      <c r="F94" s="30">
        <f t="shared" si="4"/>
        <v>0</v>
      </c>
      <c r="G94" s="23" t="str">
        <f>VLOOKUP(A94,'E 08 AGOSTO 2022'!A:C,3,FALSE)</f>
        <v>4</v>
      </c>
      <c r="H94" s="11"/>
      <c r="I94" s="11"/>
      <c r="J94" s="11"/>
      <c r="K94" s="11"/>
      <c r="L94" s="11"/>
      <c r="M94" s="6"/>
      <c r="N94" s="6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</row>
    <row r="95" spans="1:64" ht="15.75" hidden="1">
      <c r="A95" s="28" t="s">
        <v>2439</v>
      </c>
      <c r="B95" s="28" t="s">
        <v>156</v>
      </c>
      <c r="C95" s="29" t="s">
        <v>18</v>
      </c>
      <c r="D95" s="29">
        <v>0</v>
      </c>
      <c r="E95" s="30">
        <f>$E$91*TOTAL!I$1</f>
        <v>1949.3500000000001</v>
      </c>
      <c r="F95" s="30">
        <f t="shared" si="4"/>
        <v>0</v>
      </c>
      <c r="G95" s="23" t="str">
        <f>VLOOKUP(A95,'E 08 AGOSTO 2022'!A:C,3,FALSE)</f>
        <v>1</v>
      </c>
      <c r="H95" s="11"/>
      <c r="I95" s="11"/>
      <c r="J95" s="11"/>
      <c r="K95" s="11"/>
      <c r="L95" s="11"/>
      <c r="M95" s="6"/>
      <c r="N95" s="6"/>
    </row>
    <row r="96" spans="1:64" ht="15.75">
      <c r="A96" s="28" t="s">
        <v>2440</v>
      </c>
      <c r="B96" s="28" t="s">
        <v>157</v>
      </c>
      <c r="C96" s="29" t="s">
        <v>21</v>
      </c>
      <c r="D96" s="29">
        <v>0</v>
      </c>
      <c r="E96" s="30">
        <f>$E$91*TOTAL!I$1</f>
        <v>1949.3500000000001</v>
      </c>
      <c r="F96" s="30">
        <f t="shared" si="4"/>
        <v>0</v>
      </c>
      <c r="G96" s="23" t="str">
        <f>VLOOKUP(A96,'E 08 AGOSTO 2022'!A:C,3,FALSE)</f>
        <v>5</v>
      </c>
      <c r="H96" s="11"/>
      <c r="I96" s="11"/>
      <c r="J96" s="11"/>
      <c r="K96" s="11"/>
      <c r="L96" s="11"/>
      <c r="M96" s="6"/>
      <c r="N96" s="6"/>
    </row>
    <row r="97" spans="1:64" ht="15.75" hidden="1">
      <c r="A97" s="28" t="s">
        <v>2441</v>
      </c>
      <c r="B97" s="28" t="s">
        <v>158</v>
      </c>
      <c r="C97" s="29" t="s">
        <v>36</v>
      </c>
      <c r="D97" s="29">
        <v>0</v>
      </c>
      <c r="E97" s="30">
        <f>$E$91*TOTAL!I$1</f>
        <v>1949.3500000000001</v>
      </c>
      <c r="F97" s="30">
        <f t="shared" si="4"/>
        <v>0</v>
      </c>
      <c r="G97" s="23" t="e">
        <f>VLOOKUP(A97,'E 08 AGOSTO 2022'!A:C,3,FALSE)</f>
        <v>#N/A</v>
      </c>
      <c r="H97" s="11"/>
      <c r="I97" s="11"/>
      <c r="J97" s="11"/>
      <c r="K97" s="11"/>
      <c r="L97" s="11"/>
      <c r="M97" s="6"/>
      <c r="N97" s="6"/>
    </row>
    <row r="98" spans="1:64" ht="15.75" hidden="1">
      <c r="A98" s="28" t="s">
        <v>2442</v>
      </c>
      <c r="B98" s="28" t="s">
        <v>159</v>
      </c>
      <c r="C98" s="29" t="s">
        <v>160</v>
      </c>
      <c r="D98" s="29">
        <v>0</v>
      </c>
      <c r="E98" s="30">
        <f>$E$91*TOTAL!I$1</f>
        <v>1949.3500000000001</v>
      </c>
      <c r="F98" s="30">
        <f t="shared" si="4"/>
        <v>0</v>
      </c>
      <c r="G98" s="23" t="e">
        <f>VLOOKUP(A98,'E 08 AGOSTO 2022'!A:C,3,FALSE)</f>
        <v>#N/A</v>
      </c>
      <c r="H98" s="11"/>
      <c r="I98" s="11"/>
      <c r="J98" s="11"/>
      <c r="K98" s="11"/>
      <c r="L98" s="11"/>
      <c r="M98" s="6"/>
      <c r="N98" s="6"/>
    </row>
    <row r="99" spans="1:64" ht="21">
      <c r="A99" s="38"/>
      <c r="B99" s="39"/>
      <c r="C99" s="39"/>
      <c r="D99" s="31">
        <f>SUM(D93:D98)</f>
        <v>0</v>
      </c>
      <c r="E99" s="29"/>
      <c r="F99" s="40">
        <f>SUM(F93:F98)</f>
        <v>0</v>
      </c>
      <c r="G99" s="23"/>
      <c r="H99" s="11"/>
      <c r="I99" s="11"/>
      <c r="J99" s="11"/>
      <c r="K99" s="11"/>
      <c r="L99" s="11"/>
      <c r="M99" s="6"/>
      <c r="N99" s="6"/>
    </row>
    <row r="100" spans="1:64" ht="17.25">
      <c r="A100" s="19" t="s">
        <v>161</v>
      </c>
      <c r="B100" s="221"/>
      <c r="C100" s="221"/>
      <c r="D100" s="20" t="s">
        <v>2215</v>
      </c>
      <c r="E100" s="246">
        <v>3699</v>
      </c>
      <c r="F100" s="42"/>
      <c r="G100" s="23"/>
      <c r="H100" s="11"/>
      <c r="I100" s="11"/>
      <c r="J100" s="11"/>
      <c r="K100" s="11"/>
      <c r="L100" s="11"/>
      <c r="M100" s="6"/>
      <c r="N100" s="6"/>
    </row>
    <row r="101" spans="1:64" ht="15.75">
      <c r="A101" s="221"/>
      <c r="B101" s="34"/>
      <c r="C101" s="41"/>
      <c r="D101" s="223"/>
      <c r="E101" s="224"/>
      <c r="F101" s="42"/>
      <c r="G101" s="23"/>
      <c r="H101" s="11"/>
      <c r="I101" s="11"/>
      <c r="J101" s="11"/>
      <c r="K101" s="11"/>
      <c r="L101" s="11"/>
      <c r="M101" s="6"/>
      <c r="N101" s="6"/>
    </row>
    <row r="102" spans="1:64" ht="15.75">
      <c r="A102" s="25" t="s">
        <v>3</v>
      </c>
      <c r="B102" s="25" t="s">
        <v>4</v>
      </c>
      <c r="C102" s="25" t="s">
        <v>5</v>
      </c>
      <c r="D102" s="25" t="s">
        <v>6</v>
      </c>
      <c r="E102" s="26" t="s">
        <v>7</v>
      </c>
      <c r="F102" s="26" t="s">
        <v>8</v>
      </c>
      <c r="G102" s="23"/>
      <c r="H102" s="11"/>
      <c r="I102" s="11"/>
      <c r="J102" s="11"/>
      <c r="K102" s="11"/>
      <c r="L102" s="11"/>
      <c r="M102" s="6"/>
      <c r="N102" s="6"/>
    </row>
    <row r="103" spans="1:64" ht="15.75">
      <c r="A103" s="209" t="s">
        <v>2417</v>
      </c>
      <c r="B103" s="209" t="s">
        <v>1862</v>
      </c>
      <c r="C103" s="210" t="s">
        <v>95</v>
      </c>
      <c r="D103" s="29">
        <v>0</v>
      </c>
      <c r="E103" s="30">
        <f>$E$100*TOTAL!I$1</f>
        <v>2404.35</v>
      </c>
      <c r="F103" s="30">
        <f t="shared" ref="F103:F107" si="5">E103*D103</f>
        <v>0</v>
      </c>
      <c r="G103" s="23" t="str">
        <f>VLOOKUP(A103,'E 08 AGOSTO 2022'!A:C,3,FALSE)</f>
        <v>MAS DE 20</v>
      </c>
      <c r="H103" s="11"/>
      <c r="I103" s="11"/>
      <c r="J103" s="11"/>
      <c r="K103" s="11"/>
      <c r="L103" s="11"/>
      <c r="M103" s="6"/>
      <c r="N103" s="6"/>
    </row>
    <row r="104" spans="1:64" ht="15.75">
      <c r="A104" s="209" t="s">
        <v>2418</v>
      </c>
      <c r="B104" s="209" t="s">
        <v>1651</v>
      </c>
      <c r="C104" s="210" t="s">
        <v>12</v>
      </c>
      <c r="D104" s="29">
        <v>0</v>
      </c>
      <c r="E104" s="30">
        <f>$E$100*TOTAL!I$1</f>
        <v>2404.35</v>
      </c>
      <c r="F104" s="30">
        <f t="shared" si="5"/>
        <v>0</v>
      </c>
      <c r="G104" s="23" t="str">
        <f>VLOOKUP(A104,'E 08 AGOSTO 2022'!A:C,3,FALSE)</f>
        <v>MAS DE 20</v>
      </c>
      <c r="H104" s="11"/>
      <c r="I104" s="11"/>
      <c r="J104" s="11"/>
      <c r="K104" s="11"/>
      <c r="L104" s="11"/>
      <c r="M104" s="6"/>
      <c r="N104" s="6"/>
    </row>
    <row r="105" spans="1:64" ht="15.75">
      <c r="A105" s="209" t="s">
        <v>2419</v>
      </c>
      <c r="B105" s="209" t="s">
        <v>1863</v>
      </c>
      <c r="C105" s="210" t="s">
        <v>15</v>
      </c>
      <c r="D105" s="29">
        <v>0</v>
      </c>
      <c r="E105" s="30">
        <f>$E$100*TOTAL!I$1</f>
        <v>2404.35</v>
      </c>
      <c r="F105" s="30">
        <f t="shared" si="5"/>
        <v>0</v>
      </c>
      <c r="G105" s="23" t="str">
        <f>VLOOKUP(A105,'E 08 AGOSTO 2022'!A:C,3,FALSE)</f>
        <v>MAS DE 20</v>
      </c>
      <c r="H105" s="11"/>
      <c r="I105" s="11"/>
      <c r="J105" s="11"/>
      <c r="K105" s="11"/>
      <c r="L105" s="11"/>
      <c r="M105" s="6"/>
      <c r="N105" s="6"/>
    </row>
    <row r="106" spans="1:64" ht="15.75">
      <c r="A106" s="209" t="s">
        <v>2420</v>
      </c>
      <c r="B106" s="209" t="s">
        <v>1864</v>
      </c>
      <c r="C106" s="210" t="s">
        <v>18</v>
      </c>
      <c r="D106" s="29">
        <v>0</v>
      </c>
      <c r="E106" s="30">
        <f>$E$100*TOTAL!I$1</f>
        <v>2404.35</v>
      </c>
      <c r="F106" s="30">
        <f t="shared" si="5"/>
        <v>0</v>
      </c>
      <c r="G106" s="23" t="str">
        <f>VLOOKUP(A106,'E 08 AGOSTO 2022'!A:C,3,FALSE)</f>
        <v>MAS DE 20</v>
      </c>
      <c r="H106" s="11"/>
      <c r="I106" s="11"/>
      <c r="J106" s="11"/>
      <c r="K106" s="11"/>
      <c r="L106" s="11"/>
      <c r="M106" s="6"/>
      <c r="N106" s="6"/>
    </row>
    <row r="107" spans="1:64" ht="15.75">
      <c r="A107" s="209" t="s">
        <v>2421</v>
      </c>
      <c r="B107" s="209" t="s">
        <v>1865</v>
      </c>
      <c r="C107" s="210" t="s">
        <v>21</v>
      </c>
      <c r="D107" s="29">
        <v>0</v>
      </c>
      <c r="E107" s="30">
        <f>$E$100*TOTAL!I$1</f>
        <v>2404.35</v>
      </c>
      <c r="F107" s="30">
        <f t="shared" si="5"/>
        <v>0</v>
      </c>
      <c r="G107" s="23" t="str">
        <f>VLOOKUP(A107,'E 08 AGOSTO 2022'!A:C,3,FALSE)</f>
        <v>MAS DE 20</v>
      </c>
      <c r="H107" s="11"/>
      <c r="I107" s="11"/>
      <c r="J107" s="11"/>
      <c r="K107" s="11"/>
      <c r="L107" s="11"/>
      <c r="M107" s="6"/>
      <c r="N107" s="6"/>
    </row>
    <row r="108" spans="1:64" ht="15.75">
      <c r="A108" s="28" t="s">
        <v>2422</v>
      </c>
      <c r="B108" s="28" t="s">
        <v>162</v>
      </c>
      <c r="C108" s="29" t="s">
        <v>12</v>
      </c>
      <c r="D108" s="29">
        <v>0</v>
      </c>
      <c r="E108" s="30">
        <f>$E$100*TOTAL!I$1</f>
        <v>2404.35</v>
      </c>
      <c r="F108" s="30">
        <f t="shared" ref="F108:F127" si="6">E108*D108</f>
        <v>0</v>
      </c>
      <c r="G108" s="23" t="str">
        <f>VLOOKUP(A108,'E 08 AGOSTO 2022'!A:C,3,FALSE)</f>
        <v>MAS DE 20</v>
      </c>
      <c r="H108" s="11"/>
      <c r="I108" s="11"/>
      <c r="J108" s="11"/>
      <c r="K108" s="11"/>
      <c r="L108" s="11"/>
      <c r="M108" s="6"/>
      <c r="N108" s="6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</row>
    <row r="109" spans="1:64" ht="15.75">
      <c r="A109" s="28" t="s">
        <v>2423</v>
      </c>
      <c r="B109" s="28" t="s">
        <v>163</v>
      </c>
      <c r="C109" s="29" t="s">
        <v>15</v>
      </c>
      <c r="D109" s="29">
        <v>0</v>
      </c>
      <c r="E109" s="30">
        <f>$E$100*TOTAL!I$1</f>
        <v>2404.35</v>
      </c>
      <c r="F109" s="30">
        <f t="shared" si="6"/>
        <v>0</v>
      </c>
      <c r="G109" s="23" t="str">
        <f>VLOOKUP(A109,'E 08 AGOSTO 2022'!A:C,3,FALSE)</f>
        <v>MAS DE 20</v>
      </c>
      <c r="H109" s="11"/>
      <c r="I109" s="11"/>
      <c r="J109" s="11"/>
      <c r="K109" s="11"/>
      <c r="L109" s="11"/>
      <c r="M109" s="6"/>
      <c r="N109" s="6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</row>
    <row r="110" spans="1:64" ht="15.75">
      <c r="A110" s="28" t="s">
        <v>2424</v>
      </c>
      <c r="B110" s="28" t="s">
        <v>164</v>
      </c>
      <c r="C110" s="29" t="s">
        <v>18</v>
      </c>
      <c r="D110" s="29">
        <v>0</v>
      </c>
      <c r="E110" s="30">
        <f>$E$100*TOTAL!I$1</f>
        <v>2404.35</v>
      </c>
      <c r="F110" s="30">
        <f t="shared" si="6"/>
        <v>0</v>
      </c>
      <c r="G110" s="23" t="str">
        <f>VLOOKUP(A110,'E 08 AGOSTO 2022'!A:C,3,FALSE)</f>
        <v>MAS DE 20</v>
      </c>
      <c r="H110" s="11"/>
      <c r="I110" s="11"/>
      <c r="J110" s="11"/>
      <c r="K110" s="11"/>
      <c r="L110" s="11"/>
      <c r="M110" s="6"/>
      <c r="N110" s="6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</row>
    <row r="111" spans="1:64" ht="15.75">
      <c r="A111" s="28" t="s">
        <v>2425</v>
      </c>
      <c r="B111" s="28" t="s">
        <v>165</v>
      </c>
      <c r="C111" s="29" t="s">
        <v>21</v>
      </c>
      <c r="D111" s="29">
        <v>0</v>
      </c>
      <c r="E111" s="30">
        <f>$E$100*TOTAL!I$1</f>
        <v>2404.35</v>
      </c>
      <c r="F111" s="30">
        <f t="shared" si="6"/>
        <v>0</v>
      </c>
      <c r="G111" s="23" t="str">
        <f>VLOOKUP(A111,'E 08 AGOSTO 2022'!A:C,3,FALSE)</f>
        <v>MAS DE 20</v>
      </c>
      <c r="H111" s="11"/>
      <c r="I111" s="11"/>
      <c r="J111" s="11"/>
      <c r="K111" s="11"/>
      <c r="L111" s="11"/>
      <c r="M111" s="6"/>
      <c r="N111" s="6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</row>
    <row r="112" spans="1:64" ht="15.75">
      <c r="A112" s="28" t="s">
        <v>2426</v>
      </c>
      <c r="B112" s="28" t="s">
        <v>166</v>
      </c>
      <c r="C112" s="29" t="s">
        <v>36</v>
      </c>
      <c r="D112" s="29">
        <v>0</v>
      </c>
      <c r="E112" s="30">
        <f>$E$100*TOTAL!I$1</f>
        <v>2404.35</v>
      </c>
      <c r="F112" s="30">
        <f t="shared" si="6"/>
        <v>0</v>
      </c>
      <c r="G112" s="23" t="str">
        <f>VLOOKUP(A112,'E 08 AGOSTO 2022'!A:C,3,FALSE)</f>
        <v>MAS DE 20</v>
      </c>
      <c r="H112" s="11"/>
      <c r="I112" s="11"/>
      <c r="J112" s="11"/>
      <c r="K112" s="11"/>
      <c r="L112" s="11"/>
      <c r="M112" s="6"/>
      <c r="N112" s="6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</row>
    <row r="113" spans="1:64" ht="15.75">
      <c r="A113" s="28" t="s">
        <v>2427</v>
      </c>
      <c r="B113" s="28" t="s">
        <v>167</v>
      </c>
      <c r="C113" s="29" t="s">
        <v>12</v>
      </c>
      <c r="D113" s="29">
        <v>0</v>
      </c>
      <c r="E113" s="30">
        <f>$E$100*TOTAL!I$1</f>
        <v>2404.35</v>
      </c>
      <c r="F113" s="30">
        <f t="shared" si="6"/>
        <v>0</v>
      </c>
      <c r="G113" s="23" t="str">
        <f>VLOOKUP(A113,'E 08 AGOSTO 2022'!A:C,3,FALSE)</f>
        <v>MAS DE 20</v>
      </c>
      <c r="H113" s="11"/>
      <c r="I113" s="11"/>
      <c r="J113" s="11"/>
      <c r="K113" s="11"/>
      <c r="L113" s="11"/>
      <c r="M113" s="6"/>
      <c r="N113" s="6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</row>
    <row r="114" spans="1:64" ht="15.75">
      <c r="A114" s="28" t="s">
        <v>2428</v>
      </c>
      <c r="B114" s="28" t="s">
        <v>168</v>
      </c>
      <c r="C114" s="29" t="s">
        <v>15</v>
      </c>
      <c r="D114" s="29">
        <v>0</v>
      </c>
      <c r="E114" s="30">
        <f>$E$100*TOTAL!I$1</f>
        <v>2404.35</v>
      </c>
      <c r="F114" s="30">
        <f t="shared" si="6"/>
        <v>0</v>
      </c>
      <c r="G114" s="23" t="str">
        <f>VLOOKUP(A114,'E 08 AGOSTO 2022'!A:C,3,FALSE)</f>
        <v>MAS DE 20</v>
      </c>
      <c r="H114" s="11"/>
      <c r="I114" s="11"/>
      <c r="J114" s="11"/>
      <c r="K114" s="11"/>
      <c r="L114" s="11"/>
      <c r="M114" s="6"/>
      <c r="N114" s="6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</row>
    <row r="115" spans="1:64" ht="15.75">
      <c r="A115" s="28" t="s">
        <v>2429</v>
      </c>
      <c r="B115" s="28" t="s">
        <v>169</v>
      </c>
      <c r="C115" s="29" t="s">
        <v>18</v>
      </c>
      <c r="D115" s="29">
        <v>0</v>
      </c>
      <c r="E115" s="30">
        <f>$E$100*TOTAL!I$1</f>
        <v>2404.35</v>
      </c>
      <c r="F115" s="30">
        <f t="shared" si="6"/>
        <v>0</v>
      </c>
      <c r="G115" s="23" t="str">
        <f>VLOOKUP(A115,'E 08 AGOSTO 2022'!A:C,3,FALSE)</f>
        <v>MAS DE 20</v>
      </c>
      <c r="H115" s="11"/>
      <c r="I115" s="11"/>
      <c r="J115" s="11"/>
      <c r="K115" s="11"/>
      <c r="L115" s="11"/>
      <c r="M115" s="6"/>
      <c r="N115" s="6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</row>
    <row r="116" spans="1:64" ht="15.75">
      <c r="A116" s="28" t="s">
        <v>2430</v>
      </c>
      <c r="B116" s="28" t="s">
        <v>170</v>
      </c>
      <c r="C116" s="29" t="s">
        <v>21</v>
      </c>
      <c r="D116" s="29">
        <v>0</v>
      </c>
      <c r="E116" s="30">
        <f>$E$100*TOTAL!I$1</f>
        <v>2404.35</v>
      </c>
      <c r="F116" s="30">
        <f t="shared" si="6"/>
        <v>0</v>
      </c>
      <c r="G116" s="23" t="str">
        <f>VLOOKUP(A116,'E 08 AGOSTO 2022'!A:C,3,FALSE)</f>
        <v>MAS DE 20</v>
      </c>
      <c r="H116" s="11"/>
      <c r="I116" s="11"/>
      <c r="J116" s="11"/>
      <c r="K116" s="11"/>
      <c r="L116" s="11"/>
      <c r="M116" s="6"/>
      <c r="N116" s="6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</row>
    <row r="117" spans="1:64" ht="15.75">
      <c r="A117" s="28" t="s">
        <v>2431</v>
      </c>
      <c r="B117" s="28" t="s">
        <v>171</v>
      </c>
      <c r="C117" s="29" t="s">
        <v>36</v>
      </c>
      <c r="D117" s="29">
        <v>0</v>
      </c>
      <c r="E117" s="30">
        <f>$E$100*TOTAL!I$1</f>
        <v>2404.35</v>
      </c>
      <c r="F117" s="30">
        <f t="shared" si="6"/>
        <v>0</v>
      </c>
      <c r="G117" s="23" t="str">
        <f>VLOOKUP(A117,'E 08 AGOSTO 2022'!A:C,3,FALSE)</f>
        <v>MAS DE 20</v>
      </c>
      <c r="H117" s="11"/>
      <c r="I117" s="11"/>
      <c r="J117" s="11"/>
      <c r="K117" s="11"/>
      <c r="L117" s="11"/>
      <c r="M117" s="6"/>
      <c r="N117" s="6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</row>
    <row r="118" spans="1:64" ht="15.75" hidden="1">
      <c r="A118" s="28" t="s">
        <v>172</v>
      </c>
      <c r="B118" s="28" t="s">
        <v>173</v>
      </c>
      <c r="C118" s="29" t="s">
        <v>12</v>
      </c>
      <c r="D118" s="29">
        <v>0</v>
      </c>
      <c r="E118" s="30">
        <f>$E$100*TOTAL!I$1</f>
        <v>2404.35</v>
      </c>
      <c r="F118" s="30">
        <f t="shared" si="6"/>
        <v>0</v>
      </c>
      <c r="G118" s="23" t="e">
        <f>VLOOKUP(A118,'E 08 AGOSTO 2022'!A:C,3,FALSE)</f>
        <v>#N/A</v>
      </c>
      <c r="H118" s="11"/>
      <c r="I118" s="11"/>
      <c r="J118" s="11"/>
      <c r="K118" s="11"/>
      <c r="L118" s="11"/>
      <c r="M118" s="6"/>
      <c r="N118" s="6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</row>
    <row r="119" spans="1:64" ht="15.75" hidden="1">
      <c r="A119" s="28" t="s">
        <v>174</v>
      </c>
      <c r="B119" s="28" t="s">
        <v>175</v>
      </c>
      <c r="C119" s="29" t="s">
        <v>15</v>
      </c>
      <c r="D119" s="29">
        <v>0</v>
      </c>
      <c r="E119" s="30">
        <f>$E$100*TOTAL!I$1</f>
        <v>2404.35</v>
      </c>
      <c r="F119" s="30">
        <f t="shared" si="6"/>
        <v>0</v>
      </c>
      <c r="G119" s="23" t="e">
        <f>VLOOKUP(A119,'E 08 AGOSTO 2022'!A:C,3,FALSE)</f>
        <v>#N/A</v>
      </c>
      <c r="H119" s="11"/>
      <c r="I119" s="11"/>
      <c r="J119" s="11"/>
      <c r="K119" s="11"/>
      <c r="L119" s="11"/>
      <c r="M119" s="6"/>
      <c r="N119" s="6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</row>
    <row r="120" spans="1:64" ht="15.75" hidden="1">
      <c r="A120" s="28" t="s">
        <v>176</v>
      </c>
      <c r="B120" s="28" t="s">
        <v>177</v>
      </c>
      <c r="C120" s="29" t="s">
        <v>18</v>
      </c>
      <c r="D120" s="29">
        <v>0</v>
      </c>
      <c r="E120" s="30">
        <f>$E$100*TOTAL!I$1</f>
        <v>2404.35</v>
      </c>
      <c r="F120" s="30">
        <f t="shared" si="6"/>
        <v>0</v>
      </c>
      <c r="G120" s="23" t="e">
        <f>VLOOKUP(A120,'E 08 AGOSTO 2022'!A:C,3,FALSE)</f>
        <v>#N/A</v>
      </c>
      <c r="H120" s="11"/>
      <c r="I120" s="11"/>
      <c r="J120" s="11"/>
      <c r="K120" s="11"/>
      <c r="L120" s="11"/>
      <c r="M120" s="6"/>
      <c r="N120" s="6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</row>
    <row r="121" spans="1:64" ht="15.75" hidden="1">
      <c r="A121" s="28" t="s">
        <v>178</v>
      </c>
      <c r="B121" s="28" t="s">
        <v>179</v>
      </c>
      <c r="C121" s="29" t="s">
        <v>21</v>
      </c>
      <c r="D121" s="29">
        <v>0</v>
      </c>
      <c r="E121" s="30">
        <f>$E$100*TOTAL!I$1</f>
        <v>2404.35</v>
      </c>
      <c r="F121" s="30">
        <f t="shared" si="6"/>
        <v>0</v>
      </c>
      <c r="G121" s="23" t="e">
        <f>VLOOKUP(A121,'E 08 AGOSTO 2022'!A:C,3,FALSE)</f>
        <v>#N/A</v>
      </c>
      <c r="H121" s="11"/>
      <c r="I121" s="11"/>
      <c r="J121" s="11"/>
      <c r="K121" s="11"/>
      <c r="L121" s="11"/>
      <c r="M121" s="6"/>
      <c r="N121" s="6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</row>
    <row r="122" spans="1:64" ht="15.75" hidden="1">
      <c r="A122" s="347" t="s">
        <v>2465</v>
      </c>
      <c r="B122" s="28" t="s">
        <v>180</v>
      </c>
      <c r="C122" s="29" t="s">
        <v>36</v>
      </c>
      <c r="D122" s="29">
        <v>0</v>
      </c>
      <c r="E122" s="30">
        <f>$E$100*TOTAL!I$1</f>
        <v>2404.35</v>
      </c>
      <c r="F122" s="30">
        <f t="shared" si="6"/>
        <v>0</v>
      </c>
      <c r="G122" s="23" t="e">
        <f>VLOOKUP(A122,'E 08 AGOSTO 2022'!A:C,3,FALSE)</f>
        <v>#N/A</v>
      </c>
      <c r="H122" s="11"/>
      <c r="I122" s="11"/>
      <c r="J122" s="11"/>
      <c r="K122" s="11"/>
      <c r="L122" s="11"/>
      <c r="M122" s="6"/>
      <c r="N122" s="6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</row>
    <row r="123" spans="1:64" ht="15.75">
      <c r="A123" s="28" t="s">
        <v>2432</v>
      </c>
      <c r="B123" s="28" t="s">
        <v>181</v>
      </c>
      <c r="C123" s="29" t="s">
        <v>12</v>
      </c>
      <c r="D123" s="29">
        <v>0</v>
      </c>
      <c r="E123" s="30">
        <f>$E$100*TOTAL!I$1</f>
        <v>2404.35</v>
      </c>
      <c r="F123" s="30">
        <f t="shared" si="6"/>
        <v>0</v>
      </c>
      <c r="G123" s="23" t="str">
        <f>VLOOKUP(A123,'E 08 AGOSTO 2022'!A:C,3,FALSE)</f>
        <v>10</v>
      </c>
      <c r="H123" s="11"/>
      <c r="I123" s="11"/>
      <c r="J123" s="11"/>
      <c r="K123" s="11"/>
      <c r="L123" s="11"/>
      <c r="M123" s="6"/>
      <c r="N123" s="6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</row>
    <row r="124" spans="1:64" ht="15.75">
      <c r="A124" s="28" t="s">
        <v>2433</v>
      </c>
      <c r="B124" s="28" t="s">
        <v>182</v>
      </c>
      <c r="C124" s="29" t="s">
        <v>15</v>
      </c>
      <c r="D124" s="29">
        <v>0</v>
      </c>
      <c r="E124" s="30">
        <f>$E$100*TOTAL!I$1</f>
        <v>2404.35</v>
      </c>
      <c r="F124" s="30">
        <f t="shared" si="6"/>
        <v>0</v>
      </c>
      <c r="G124" s="23" t="str">
        <f>VLOOKUP(A124,'E 08 AGOSTO 2022'!A:C,3,FALSE)</f>
        <v>4</v>
      </c>
      <c r="H124" s="11"/>
      <c r="I124" s="11"/>
      <c r="J124" s="11"/>
      <c r="K124" s="11"/>
      <c r="L124" s="11"/>
      <c r="M124" s="6"/>
      <c r="N124" s="6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</row>
    <row r="125" spans="1:64" ht="15.75">
      <c r="A125" s="28" t="s">
        <v>2434</v>
      </c>
      <c r="B125" s="28" t="s">
        <v>183</v>
      </c>
      <c r="C125" s="29" t="s">
        <v>18</v>
      </c>
      <c r="D125" s="29">
        <v>0</v>
      </c>
      <c r="E125" s="30">
        <f>$E$100*TOTAL!I$1</f>
        <v>2404.35</v>
      </c>
      <c r="F125" s="30">
        <f t="shared" si="6"/>
        <v>0</v>
      </c>
      <c r="G125" s="23" t="str">
        <f>VLOOKUP(A125,'E 08 AGOSTO 2022'!A:C,3,FALSE)</f>
        <v>4</v>
      </c>
      <c r="H125" s="11"/>
      <c r="I125" s="11"/>
      <c r="J125" s="11"/>
      <c r="K125" s="11"/>
      <c r="L125" s="11"/>
      <c r="M125" s="6"/>
      <c r="N125" s="6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</row>
    <row r="126" spans="1:64" ht="15.75">
      <c r="A126" s="28" t="s">
        <v>2435</v>
      </c>
      <c r="B126" s="28" t="s">
        <v>184</v>
      </c>
      <c r="C126" s="29" t="s">
        <v>21</v>
      </c>
      <c r="D126" s="29">
        <v>0</v>
      </c>
      <c r="E126" s="30">
        <f>$E$100*TOTAL!I$1</f>
        <v>2404.35</v>
      </c>
      <c r="F126" s="30">
        <f t="shared" si="6"/>
        <v>0</v>
      </c>
      <c r="G126" s="23" t="str">
        <f>VLOOKUP(A126,'E 08 AGOSTO 2022'!A:C,3,FALSE)</f>
        <v>17</v>
      </c>
      <c r="H126" s="11"/>
      <c r="I126" s="11"/>
      <c r="J126" s="11"/>
      <c r="K126" s="11"/>
      <c r="L126" s="11"/>
      <c r="M126" s="6"/>
      <c r="N126" s="6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</row>
    <row r="127" spans="1:64" ht="15.75" hidden="1">
      <c r="A127" s="28" t="s">
        <v>2436</v>
      </c>
      <c r="B127" s="28" t="s">
        <v>185</v>
      </c>
      <c r="C127" s="29" t="s">
        <v>36</v>
      </c>
      <c r="D127" s="29">
        <v>0</v>
      </c>
      <c r="E127" s="30">
        <f>$E$100*TOTAL!I$1</f>
        <v>2404.35</v>
      </c>
      <c r="F127" s="30">
        <f t="shared" si="6"/>
        <v>0</v>
      </c>
      <c r="G127" s="23" t="e">
        <f>VLOOKUP(A127,'E 08 AGOSTO 2022'!A:C,3,FALSE)</f>
        <v>#N/A</v>
      </c>
      <c r="H127" s="11"/>
      <c r="I127" s="11"/>
      <c r="J127" s="11"/>
      <c r="K127" s="11"/>
      <c r="L127" s="11"/>
      <c r="M127" s="6"/>
      <c r="N127" s="6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</row>
    <row r="128" spans="1:64" ht="21">
      <c r="A128" s="38"/>
      <c r="B128" s="39"/>
      <c r="C128" s="39"/>
      <c r="D128" s="31">
        <f>SUM(D103:D127)</f>
        <v>0</v>
      </c>
      <c r="E128" s="29"/>
      <c r="F128" s="40">
        <f>SUM(F103:F127)</f>
        <v>0</v>
      </c>
      <c r="G128" s="23"/>
      <c r="H128" s="11"/>
      <c r="I128" s="11"/>
      <c r="J128" s="11"/>
      <c r="K128" s="11"/>
      <c r="L128" s="11"/>
      <c r="M128" s="6"/>
      <c r="N128" s="6"/>
    </row>
    <row r="129" spans="1:64" ht="17.25">
      <c r="A129" s="19" t="s">
        <v>186</v>
      </c>
      <c r="B129" s="42"/>
      <c r="C129" s="42"/>
      <c r="D129" s="20" t="s">
        <v>2215</v>
      </c>
      <c r="E129" s="246">
        <v>3999</v>
      </c>
      <c r="F129" s="42"/>
      <c r="G129" s="23"/>
      <c r="H129" s="11"/>
      <c r="I129" s="11"/>
      <c r="J129" s="11"/>
      <c r="K129" s="11"/>
      <c r="L129" s="11"/>
      <c r="M129" s="6"/>
      <c r="N129" s="6"/>
    </row>
    <row r="130" spans="1:64" ht="18.75">
      <c r="A130" s="42"/>
      <c r="B130" s="366"/>
      <c r="C130" s="366"/>
      <c r="D130" s="303"/>
      <c r="E130" s="304"/>
      <c r="F130" s="42"/>
      <c r="G130" s="23"/>
      <c r="H130" s="11"/>
      <c r="I130" s="11"/>
      <c r="J130" s="11"/>
      <c r="K130" s="11"/>
      <c r="L130" s="11"/>
      <c r="M130" s="6"/>
      <c r="N130" s="6"/>
    </row>
    <row r="131" spans="1:64" ht="15.75">
      <c r="A131" s="25" t="s">
        <v>3</v>
      </c>
      <c r="B131" s="25" t="s">
        <v>4</v>
      </c>
      <c r="C131" s="25" t="s">
        <v>5</v>
      </c>
      <c r="D131" s="25" t="s">
        <v>6</v>
      </c>
      <c r="E131" s="43" t="s">
        <v>7</v>
      </c>
      <c r="F131" s="26" t="s">
        <v>8</v>
      </c>
      <c r="G131" s="23"/>
      <c r="H131" s="11"/>
      <c r="I131" s="11"/>
      <c r="J131" s="11"/>
      <c r="K131" s="11"/>
      <c r="L131" s="11"/>
      <c r="M131" s="6"/>
      <c r="N131" s="6"/>
    </row>
    <row r="132" spans="1:64" ht="15.75">
      <c r="A132" s="209" t="s">
        <v>187</v>
      </c>
      <c r="B132" s="209" t="s">
        <v>188</v>
      </c>
      <c r="C132" s="209" t="s">
        <v>95</v>
      </c>
      <c r="D132" s="29">
        <v>0</v>
      </c>
      <c r="E132" s="30">
        <f>$E$129*TOTAL!I$1</f>
        <v>2599.35</v>
      </c>
      <c r="F132" s="30">
        <f t="shared" ref="F132:F145" si="7">E132*D132</f>
        <v>0</v>
      </c>
      <c r="G132" s="23" t="str">
        <f>VLOOKUP(A132,'E 08 AGOSTO 2022'!A:C,3,FALSE)</f>
        <v>13</v>
      </c>
      <c r="H132" s="11"/>
      <c r="I132" s="11"/>
      <c r="J132" s="11"/>
      <c r="K132" s="11"/>
      <c r="L132" s="11"/>
      <c r="M132" s="6"/>
      <c r="N132" s="6"/>
    </row>
    <row r="133" spans="1:64" ht="15.75">
      <c r="A133" s="209" t="s">
        <v>189</v>
      </c>
      <c r="B133" s="209" t="s">
        <v>190</v>
      </c>
      <c r="C133" s="209" t="s">
        <v>12</v>
      </c>
      <c r="D133" s="29">
        <v>0</v>
      </c>
      <c r="E133" s="30">
        <f>$E$129*TOTAL!I$1</f>
        <v>2599.35</v>
      </c>
      <c r="F133" s="30">
        <f t="shared" si="7"/>
        <v>0</v>
      </c>
      <c r="G133" s="23" t="str">
        <f>VLOOKUP(A133,'E 08 AGOSTO 2022'!A:C,3,FALSE)</f>
        <v>MAS DE 20</v>
      </c>
      <c r="H133" s="11"/>
      <c r="I133" s="11"/>
      <c r="J133" s="11"/>
      <c r="K133" s="11"/>
      <c r="L133" s="11"/>
      <c r="M133" s="6"/>
      <c r="N133" s="6"/>
    </row>
    <row r="134" spans="1:64" ht="15.75">
      <c r="A134" s="209" t="s">
        <v>191</v>
      </c>
      <c r="B134" s="209" t="s">
        <v>192</v>
      </c>
      <c r="C134" s="209" t="s">
        <v>15</v>
      </c>
      <c r="D134" s="29">
        <v>0</v>
      </c>
      <c r="E134" s="30">
        <f>$E$129*TOTAL!I$1</f>
        <v>2599.35</v>
      </c>
      <c r="F134" s="30">
        <f t="shared" si="7"/>
        <v>0</v>
      </c>
      <c r="G134" s="23" t="str">
        <f>VLOOKUP(A134,'E 08 AGOSTO 2022'!A:C,3,FALSE)</f>
        <v>MAS DE 20</v>
      </c>
      <c r="H134" s="11"/>
      <c r="I134" s="11"/>
      <c r="J134" s="11"/>
      <c r="K134" s="11"/>
      <c r="L134" s="11"/>
      <c r="M134" s="6"/>
      <c r="N134" s="6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</row>
    <row r="135" spans="1:64" ht="15.75">
      <c r="A135" s="209" t="s">
        <v>193</v>
      </c>
      <c r="B135" s="209" t="s">
        <v>194</v>
      </c>
      <c r="C135" s="209" t="s">
        <v>18</v>
      </c>
      <c r="D135" s="29">
        <v>0</v>
      </c>
      <c r="E135" s="30">
        <f>$E$129*TOTAL!I$1</f>
        <v>2599.35</v>
      </c>
      <c r="F135" s="30">
        <f t="shared" si="7"/>
        <v>0</v>
      </c>
      <c r="G135" s="23" t="str">
        <f>VLOOKUP(A135,'E 08 AGOSTO 2022'!A:C,3,FALSE)</f>
        <v>MAS DE 20</v>
      </c>
      <c r="H135" s="11"/>
      <c r="I135" s="11"/>
      <c r="J135" s="11"/>
      <c r="K135" s="11"/>
      <c r="L135" s="11"/>
      <c r="M135" s="6"/>
      <c r="N135" s="6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</row>
    <row r="136" spans="1:64" ht="15.75" hidden="1">
      <c r="A136" s="209" t="s">
        <v>195</v>
      </c>
      <c r="B136" s="209" t="s">
        <v>196</v>
      </c>
      <c r="C136" s="209" t="s">
        <v>95</v>
      </c>
      <c r="D136" s="29">
        <v>0</v>
      </c>
      <c r="E136" s="30">
        <f>$E$129*TOTAL!I$1</f>
        <v>2599.35</v>
      </c>
      <c r="F136" s="30">
        <f t="shared" si="7"/>
        <v>0</v>
      </c>
      <c r="G136" s="23" t="e">
        <f>VLOOKUP(A136,'E 08 AGOSTO 2022'!A:C,3,FALSE)</f>
        <v>#N/A</v>
      </c>
      <c r="H136" s="11"/>
      <c r="I136" s="11"/>
      <c r="J136" s="11"/>
      <c r="K136" s="11"/>
      <c r="L136" s="11"/>
      <c r="M136" s="6"/>
      <c r="N136" s="6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</row>
    <row r="137" spans="1:64" ht="15.75" hidden="1">
      <c r="A137" s="209" t="s">
        <v>197</v>
      </c>
      <c r="B137" s="209" t="s">
        <v>198</v>
      </c>
      <c r="C137" s="209" t="s">
        <v>12</v>
      </c>
      <c r="D137" s="29">
        <v>0</v>
      </c>
      <c r="E137" s="30">
        <f>$E$129*TOTAL!I$1</f>
        <v>2599.35</v>
      </c>
      <c r="F137" s="30">
        <f t="shared" si="7"/>
        <v>0</v>
      </c>
      <c r="G137" s="23" t="e">
        <f>VLOOKUP(A137,'E 08 AGOSTO 2022'!A:C,3,FALSE)</f>
        <v>#N/A</v>
      </c>
      <c r="H137" s="11"/>
      <c r="I137" s="11"/>
      <c r="J137" s="11"/>
      <c r="K137" s="11"/>
      <c r="L137" s="11"/>
      <c r="M137" s="6"/>
      <c r="N137" s="6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</row>
    <row r="138" spans="1:64" ht="15.75" hidden="1">
      <c r="A138" s="209" t="s">
        <v>199</v>
      </c>
      <c r="B138" s="209" t="s">
        <v>200</v>
      </c>
      <c r="C138" s="209" t="s">
        <v>15</v>
      </c>
      <c r="D138" s="29">
        <v>0</v>
      </c>
      <c r="E138" s="30">
        <f>$E$129*TOTAL!I$1</f>
        <v>2599.35</v>
      </c>
      <c r="F138" s="30">
        <f t="shared" si="7"/>
        <v>0</v>
      </c>
      <c r="G138" s="23" t="e">
        <f>VLOOKUP(A138,'E 08 AGOSTO 2022'!A:C,3,FALSE)</f>
        <v>#N/A</v>
      </c>
      <c r="H138" s="11"/>
      <c r="I138" s="11"/>
      <c r="J138" s="11"/>
      <c r="K138" s="11"/>
      <c r="L138" s="11"/>
      <c r="M138" s="6"/>
      <c r="N138" s="6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</row>
    <row r="139" spans="1:64" ht="15.75" hidden="1">
      <c r="A139" s="209" t="s">
        <v>201</v>
      </c>
      <c r="B139" s="209" t="s">
        <v>202</v>
      </c>
      <c r="C139" s="209" t="s">
        <v>18</v>
      </c>
      <c r="D139" s="29">
        <v>0</v>
      </c>
      <c r="E139" s="30">
        <f>$E$129*TOTAL!I$1</f>
        <v>2599.35</v>
      </c>
      <c r="F139" s="30">
        <f t="shared" si="7"/>
        <v>0</v>
      </c>
      <c r="G139" s="23" t="e">
        <f>VLOOKUP(A139,'E 08 AGOSTO 2022'!A:C,3,FALSE)</f>
        <v>#N/A</v>
      </c>
      <c r="H139" s="11"/>
      <c r="I139" s="11"/>
      <c r="J139" s="11"/>
      <c r="K139" s="11"/>
      <c r="L139" s="11"/>
      <c r="M139" s="6"/>
      <c r="N139" s="6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</row>
    <row r="140" spans="1:64" ht="15.75" hidden="1">
      <c r="A140" s="209" t="s">
        <v>203</v>
      </c>
      <c r="B140" s="209" t="s">
        <v>204</v>
      </c>
      <c r="C140" s="209" t="s">
        <v>21</v>
      </c>
      <c r="D140" s="29">
        <v>0</v>
      </c>
      <c r="E140" s="30">
        <f>$E$129*TOTAL!I$1</f>
        <v>2599.35</v>
      </c>
      <c r="F140" s="30">
        <f t="shared" si="7"/>
        <v>0</v>
      </c>
      <c r="G140" s="23" t="e">
        <f>VLOOKUP(A140,'E 08 AGOSTO 2022'!A:C,3,FALSE)</f>
        <v>#N/A</v>
      </c>
      <c r="H140" s="11"/>
      <c r="I140" s="11"/>
      <c r="J140" s="11"/>
      <c r="K140" s="11"/>
      <c r="L140" s="11"/>
      <c r="M140" s="6"/>
      <c r="N140" s="6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</row>
    <row r="141" spans="1:64" ht="15.75">
      <c r="A141" s="209" t="s">
        <v>205</v>
      </c>
      <c r="B141" s="209" t="s">
        <v>206</v>
      </c>
      <c r="C141" s="209" t="s">
        <v>95</v>
      </c>
      <c r="D141" s="29">
        <v>0</v>
      </c>
      <c r="E141" s="30">
        <f>$E$129*TOTAL!I$1</f>
        <v>2599.35</v>
      </c>
      <c r="F141" s="30">
        <f t="shared" si="7"/>
        <v>0</v>
      </c>
      <c r="G141" s="23" t="str">
        <f>VLOOKUP(A141,'E 08 AGOSTO 2022'!A:C,3,FALSE)</f>
        <v>MAS DE 20</v>
      </c>
      <c r="H141" s="11"/>
      <c r="I141" s="11"/>
      <c r="J141" s="11"/>
      <c r="K141" s="11"/>
      <c r="L141" s="11"/>
      <c r="M141" s="6"/>
      <c r="N141" s="6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</row>
    <row r="142" spans="1:64" ht="15.75">
      <c r="A142" s="209" t="s">
        <v>207</v>
      </c>
      <c r="B142" s="209" t="s">
        <v>208</v>
      </c>
      <c r="C142" s="209" t="s">
        <v>12</v>
      </c>
      <c r="D142" s="29">
        <v>0</v>
      </c>
      <c r="E142" s="30">
        <f>$E$129*TOTAL!I$1</f>
        <v>2599.35</v>
      </c>
      <c r="F142" s="30">
        <f t="shared" si="7"/>
        <v>0</v>
      </c>
      <c r="G142" s="23" t="str">
        <f>VLOOKUP(A142,'E 08 AGOSTO 2022'!A:C,3,FALSE)</f>
        <v>MAS DE 20</v>
      </c>
      <c r="H142" s="11"/>
      <c r="I142" s="11"/>
      <c r="J142" s="11"/>
      <c r="K142" s="11"/>
      <c r="L142" s="11"/>
      <c r="M142" s="6"/>
      <c r="N142" s="6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</row>
    <row r="143" spans="1:64" ht="15.75">
      <c r="A143" s="209" t="s">
        <v>209</v>
      </c>
      <c r="B143" s="209" t="s">
        <v>210</v>
      </c>
      <c r="C143" s="209" t="s">
        <v>15</v>
      </c>
      <c r="D143" s="29">
        <v>0</v>
      </c>
      <c r="E143" s="30">
        <f>$E$129*TOTAL!I$1</f>
        <v>2599.35</v>
      </c>
      <c r="F143" s="30">
        <f t="shared" si="7"/>
        <v>0</v>
      </c>
      <c r="G143" s="23" t="str">
        <f>VLOOKUP(A143,'E 08 AGOSTO 2022'!A:C,3,FALSE)</f>
        <v>MAS DE 20</v>
      </c>
      <c r="H143" s="11"/>
      <c r="I143" s="11"/>
      <c r="J143" s="11"/>
      <c r="K143" s="11"/>
      <c r="L143" s="11"/>
      <c r="M143" s="6"/>
      <c r="N143" s="6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</row>
    <row r="144" spans="1:64" ht="15.75">
      <c r="A144" s="209" t="s">
        <v>211</v>
      </c>
      <c r="B144" s="209" t="s">
        <v>212</v>
      </c>
      <c r="C144" s="209" t="s">
        <v>18</v>
      </c>
      <c r="D144" s="29">
        <v>0</v>
      </c>
      <c r="E144" s="30">
        <f>$E$129*TOTAL!I$1</f>
        <v>2599.35</v>
      </c>
      <c r="F144" s="30">
        <f t="shared" si="7"/>
        <v>0</v>
      </c>
      <c r="G144" s="23" t="str">
        <f>VLOOKUP(A144,'E 08 AGOSTO 2022'!A:C,3,FALSE)</f>
        <v>MAS DE 20</v>
      </c>
      <c r="H144" s="11"/>
      <c r="I144" s="11"/>
      <c r="J144" s="11"/>
      <c r="K144" s="11"/>
      <c r="L144" s="11"/>
      <c r="M144" s="6"/>
      <c r="N144" s="6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</row>
    <row r="145" spans="1:14" ht="15.75">
      <c r="A145" s="209" t="s">
        <v>213</v>
      </c>
      <c r="B145" s="209" t="s">
        <v>214</v>
      </c>
      <c r="C145" s="209" t="s">
        <v>21</v>
      </c>
      <c r="D145" s="29">
        <v>0</v>
      </c>
      <c r="E145" s="30">
        <f>$E$129*TOTAL!I$1</f>
        <v>2599.35</v>
      </c>
      <c r="F145" s="30">
        <f t="shared" si="7"/>
        <v>0</v>
      </c>
      <c r="G145" s="23" t="str">
        <f>VLOOKUP(A145,'E 08 AGOSTO 2022'!A:C,3,FALSE)</f>
        <v>3</v>
      </c>
      <c r="H145" s="11"/>
      <c r="I145" s="11"/>
      <c r="J145" s="11"/>
      <c r="K145" s="11"/>
      <c r="L145" s="11"/>
      <c r="M145" s="6"/>
      <c r="N145" s="6"/>
    </row>
    <row r="146" spans="1:14" ht="21">
      <c r="A146" s="38"/>
      <c r="B146" s="39"/>
      <c r="C146" s="39"/>
      <c r="D146" s="31">
        <f>SUM(D132:D145)</f>
        <v>0</v>
      </c>
      <c r="E146" s="29"/>
      <c r="F146" s="40">
        <f>SUM(F132:F145)</f>
        <v>0</v>
      </c>
      <c r="G146" s="23"/>
      <c r="H146" s="11"/>
      <c r="I146" s="11"/>
      <c r="J146" s="11"/>
      <c r="K146" s="11"/>
      <c r="L146" s="11"/>
      <c r="M146" s="6"/>
      <c r="N146" s="6"/>
    </row>
    <row r="147" spans="1:14" ht="17.25">
      <c r="A147" s="19" t="s">
        <v>215</v>
      </c>
      <c r="B147" s="366" t="s">
        <v>48</v>
      </c>
      <c r="C147" s="366"/>
      <c r="D147" s="20" t="s">
        <v>2215</v>
      </c>
      <c r="E147" s="21">
        <v>3299</v>
      </c>
      <c r="F147" s="22"/>
      <c r="G147" s="27"/>
      <c r="H147" s="11"/>
      <c r="I147" s="11"/>
      <c r="J147" s="11"/>
      <c r="K147" s="11"/>
      <c r="L147" s="11"/>
      <c r="M147" s="6"/>
      <c r="N147" s="6"/>
    </row>
    <row r="148" spans="1:14" ht="15.75">
      <c r="A148" s="25" t="s">
        <v>3</v>
      </c>
      <c r="B148" s="25" t="s">
        <v>4</v>
      </c>
      <c r="C148" s="25" t="s">
        <v>5</v>
      </c>
      <c r="D148" s="25" t="s">
        <v>6</v>
      </c>
      <c r="E148" s="26" t="s">
        <v>7</v>
      </c>
      <c r="F148" s="26" t="s">
        <v>8</v>
      </c>
      <c r="G148" s="23"/>
      <c r="H148" s="11"/>
      <c r="I148" s="11"/>
      <c r="J148" s="11"/>
      <c r="K148" s="11"/>
      <c r="L148" s="11"/>
      <c r="M148" s="6"/>
      <c r="N148" s="6"/>
    </row>
    <row r="149" spans="1:14" ht="15.75">
      <c r="A149" s="28" t="s">
        <v>2453</v>
      </c>
      <c r="B149" s="28" t="s">
        <v>216</v>
      </c>
      <c r="C149" s="29" t="s">
        <v>12</v>
      </c>
      <c r="D149" s="29">
        <v>0</v>
      </c>
      <c r="E149" s="30">
        <f>$E$147*TOTAL!I$1</f>
        <v>2144.35</v>
      </c>
      <c r="F149" s="30">
        <f t="shared" ref="F149:F154" si="8">E149*D149</f>
        <v>0</v>
      </c>
      <c r="G149" s="23" t="str">
        <f>VLOOKUP(A149,'E 08 AGOSTO 2022'!A:C,3,FALSE)</f>
        <v>MAS DE 20</v>
      </c>
      <c r="H149" s="11"/>
      <c r="I149" s="11"/>
      <c r="J149" s="11"/>
      <c r="K149" s="11"/>
      <c r="L149" s="11"/>
      <c r="M149" s="6"/>
      <c r="N149" s="6"/>
    </row>
    <row r="150" spans="1:14" ht="15.75">
      <c r="A150" s="28" t="s">
        <v>2455</v>
      </c>
      <c r="B150" s="28" t="s">
        <v>217</v>
      </c>
      <c r="C150" s="29" t="s">
        <v>15</v>
      </c>
      <c r="D150" s="29">
        <v>0</v>
      </c>
      <c r="E150" s="30">
        <f>$E$147*TOTAL!I$1</f>
        <v>2144.35</v>
      </c>
      <c r="F150" s="30">
        <f t="shared" si="8"/>
        <v>0</v>
      </c>
      <c r="G150" s="23" t="str">
        <f>VLOOKUP(A150,'E 08 AGOSTO 2022'!A:C,3,FALSE)</f>
        <v>MAS DE 20</v>
      </c>
      <c r="H150" s="11"/>
      <c r="I150" s="11"/>
      <c r="J150" s="11"/>
      <c r="K150" s="11"/>
      <c r="L150" s="11"/>
      <c r="M150" s="6"/>
      <c r="N150" s="6"/>
    </row>
    <row r="151" spans="1:14" ht="15.75">
      <c r="A151" s="28" t="s">
        <v>2457</v>
      </c>
      <c r="B151" s="28" t="s">
        <v>218</v>
      </c>
      <c r="C151" s="29" t="s">
        <v>18</v>
      </c>
      <c r="D151" s="29">
        <v>0</v>
      </c>
      <c r="E151" s="30">
        <f>$E$147*TOTAL!I$1</f>
        <v>2144.35</v>
      </c>
      <c r="F151" s="30">
        <f t="shared" si="8"/>
        <v>0</v>
      </c>
      <c r="G151" s="23" t="str">
        <f>VLOOKUP(A151,'E 08 AGOSTO 2022'!A:C,3,FALSE)</f>
        <v>MAS DE 20</v>
      </c>
      <c r="H151" s="11"/>
      <c r="I151" s="11"/>
      <c r="J151" s="11"/>
      <c r="K151" s="11"/>
      <c r="L151" s="11"/>
      <c r="M151" s="6"/>
      <c r="N151" s="6"/>
    </row>
    <row r="152" spans="1:14" ht="15.75">
      <c r="A152" s="28" t="s">
        <v>2459</v>
      </c>
      <c r="B152" s="28" t="s">
        <v>220</v>
      </c>
      <c r="C152" s="29" t="s">
        <v>21</v>
      </c>
      <c r="D152" s="29">
        <v>0</v>
      </c>
      <c r="E152" s="30">
        <f>$E$147*TOTAL!I$1</f>
        <v>2144.35</v>
      </c>
      <c r="F152" s="30">
        <f t="shared" si="8"/>
        <v>0</v>
      </c>
      <c r="G152" s="23" t="str">
        <f>VLOOKUP(A152,'E 08 AGOSTO 2022'!A:C,3,FALSE)</f>
        <v>MAS DE 20</v>
      </c>
      <c r="H152" s="11"/>
      <c r="I152" s="11"/>
      <c r="J152" s="11"/>
      <c r="K152" s="11"/>
      <c r="L152" s="11"/>
      <c r="M152" s="6"/>
      <c r="N152" s="6"/>
    </row>
    <row r="153" spans="1:14" ht="15.75">
      <c r="A153" s="28" t="s">
        <v>2461</v>
      </c>
      <c r="B153" s="28" t="s">
        <v>221</v>
      </c>
      <c r="C153" s="29" t="s">
        <v>36</v>
      </c>
      <c r="D153" s="29">
        <v>0</v>
      </c>
      <c r="E153" s="30">
        <f>$E$147*TOTAL!I$1</f>
        <v>2144.35</v>
      </c>
      <c r="F153" s="30">
        <f t="shared" si="8"/>
        <v>0</v>
      </c>
      <c r="G153" s="23" t="str">
        <f>VLOOKUP(A153,'E 08 AGOSTO 2022'!A:C,3,FALSE)</f>
        <v>MAS DE 20</v>
      </c>
      <c r="H153" s="11"/>
      <c r="I153" s="11"/>
      <c r="J153" s="11"/>
      <c r="K153" s="11"/>
      <c r="L153" s="11"/>
      <c r="M153" s="6"/>
      <c r="N153" s="6"/>
    </row>
    <row r="154" spans="1:14" ht="15.75">
      <c r="A154" s="28" t="s">
        <v>2463</v>
      </c>
      <c r="B154" s="28" t="s">
        <v>222</v>
      </c>
      <c r="C154" s="29" t="s">
        <v>160</v>
      </c>
      <c r="D154" s="29">
        <v>0</v>
      </c>
      <c r="E154" s="30">
        <f>$E$147*TOTAL!I$1</f>
        <v>2144.35</v>
      </c>
      <c r="F154" s="30">
        <f t="shared" si="8"/>
        <v>0</v>
      </c>
      <c r="G154" s="23" t="str">
        <f>VLOOKUP(A154,'E 08 AGOSTO 2022'!A:C,3,FALSE)</f>
        <v>2</v>
      </c>
      <c r="H154" s="11"/>
      <c r="I154" s="11"/>
      <c r="J154" s="11"/>
      <c r="K154" s="11"/>
      <c r="L154" s="11"/>
      <c r="M154" s="6"/>
      <c r="N154" s="6"/>
    </row>
    <row r="155" spans="1:14" ht="21">
      <c r="A155" s="38"/>
      <c r="B155" s="39"/>
      <c r="C155" s="39"/>
      <c r="D155" s="31">
        <f>SUM(D149:D154)</f>
        <v>0</v>
      </c>
      <c r="E155" s="29"/>
      <c r="F155" s="40">
        <f>SUM(F149:F154)</f>
        <v>0</v>
      </c>
      <c r="G155" s="23"/>
      <c r="H155" s="11"/>
      <c r="I155" s="11"/>
      <c r="J155" s="11"/>
      <c r="K155" s="11"/>
      <c r="L155" s="11"/>
      <c r="M155" s="6"/>
      <c r="N155" s="6"/>
    </row>
    <row r="156" spans="1:14" ht="17.25">
      <c r="A156" s="19" t="s">
        <v>1867</v>
      </c>
      <c r="B156" s="366" t="s">
        <v>1866</v>
      </c>
      <c r="C156" s="366"/>
      <c r="D156" s="20" t="s">
        <v>2215</v>
      </c>
      <c r="E156" s="212">
        <v>3999</v>
      </c>
      <c r="F156" s="42"/>
      <c r="G156" s="23"/>
      <c r="H156" s="11"/>
      <c r="I156" s="11"/>
      <c r="J156" s="11"/>
      <c r="K156" s="11"/>
      <c r="L156" s="11"/>
      <c r="M156" s="6"/>
      <c r="N156" s="6"/>
    </row>
    <row r="157" spans="1:14" ht="15.75">
      <c r="A157" s="25" t="s">
        <v>3</v>
      </c>
      <c r="B157" s="25" t="s">
        <v>4</v>
      </c>
      <c r="C157" s="25" t="s">
        <v>5</v>
      </c>
      <c r="D157" s="25" t="s">
        <v>6</v>
      </c>
      <c r="E157" s="26" t="s">
        <v>7</v>
      </c>
      <c r="F157" s="26" t="s">
        <v>8</v>
      </c>
      <c r="G157" s="27"/>
      <c r="H157" s="11"/>
      <c r="I157" s="11"/>
      <c r="J157" s="11"/>
      <c r="K157" s="11"/>
      <c r="L157" s="11"/>
      <c r="M157" s="6"/>
      <c r="N157" s="6"/>
    </row>
    <row r="158" spans="1:14" ht="15.75">
      <c r="A158" s="211" t="s">
        <v>1852</v>
      </c>
      <c r="B158" s="211" t="s">
        <v>1868</v>
      </c>
      <c r="C158" s="29" t="s">
        <v>12</v>
      </c>
      <c r="D158" s="29">
        <v>0</v>
      </c>
      <c r="E158" s="30">
        <f>$E$156*TOTAL!I$1</f>
        <v>2599.35</v>
      </c>
      <c r="F158" s="30">
        <f t="shared" ref="F158:F162" si="9">E158*D158</f>
        <v>0</v>
      </c>
      <c r="G158" s="23" t="str">
        <f>VLOOKUP(A158,'E 08 AGOSTO 2022'!A:C,3,FALSE)</f>
        <v>MAS DE 20</v>
      </c>
      <c r="H158" s="11"/>
      <c r="I158" s="11"/>
      <c r="J158" s="11"/>
      <c r="K158" s="11"/>
      <c r="L158" s="11"/>
      <c r="M158" s="6"/>
      <c r="N158" s="6"/>
    </row>
    <row r="159" spans="1:14" ht="15.75">
      <c r="A159" s="211" t="s">
        <v>1854</v>
      </c>
      <c r="B159" s="211" t="s">
        <v>1869</v>
      </c>
      <c r="C159" s="29" t="s">
        <v>15</v>
      </c>
      <c r="D159" s="29">
        <v>0</v>
      </c>
      <c r="E159" s="30">
        <f>$E$156*TOTAL!I$1</f>
        <v>2599.35</v>
      </c>
      <c r="F159" s="30">
        <f t="shared" si="9"/>
        <v>0</v>
      </c>
      <c r="G159" s="23" t="str">
        <f>VLOOKUP(A159,'E 08 AGOSTO 2022'!A:C,3,FALSE)</f>
        <v>MAS DE 20</v>
      </c>
      <c r="H159" s="11"/>
      <c r="I159" s="11"/>
      <c r="J159" s="11"/>
      <c r="K159" s="11"/>
      <c r="L159" s="11"/>
      <c r="M159" s="6"/>
      <c r="N159" s="6"/>
    </row>
    <row r="160" spans="1:14" ht="15.75">
      <c r="A160" s="211" t="s">
        <v>1856</v>
      </c>
      <c r="B160" s="211" t="s">
        <v>1870</v>
      </c>
      <c r="C160" s="29" t="s">
        <v>18</v>
      </c>
      <c r="D160" s="29">
        <v>0</v>
      </c>
      <c r="E160" s="30">
        <f>$E$156*TOTAL!I$1</f>
        <v>2599.35</v>
      </c>
      <c r="F160" s="30">
        <f t="shared" si="9"/>
        <v>0</v>
      </c>
      <c r="G160" s="23" t="str">
        <f>VLOOKUP(A160,'E 08 AGOSTO 2022'!A:C,3,FALSE)</f>
        <v>MAS DE 20</v>
      </c>
      <c r="H160" s="11"/>
      <c r="I160" s="11"/>
      <c r="J160" s="11"/>
      <c r="K160" s="11"/>
      <c r="L160" s="11"/>
      <c r="M160" s="6"/>
      <c r="N160" s="6"/>
    </row>
    <row r="161" spans="1:64" ht="15.75">
      <c r="A161" s="211" t="s">
        <v>1858</v>
      </c>
      <c r="B161" s="211" t="s">
        <v>1871</v>
      </c>
      <c r="C161" s="29" t="s">
        <v>21</v>
      </c>
      <c r="D161" s="29">
        <v>0</v>
      </c>
      <c r="E161" s="30">
        <f>$E$156*TOTAL!I$1</f>
        <v>2599.35</v>
      </c>
      <c r="F161" s="30">
        <f t="shared" si="9"/>
        <v>0</v>
      </c>
      <c r="G161" s="23" t="str">
        <f>VLOOKUP(A161,'E 08 AGOSTO 2022'!A:C,3,FALSE)</f>
        <v>MAS DE 20</v>
      </c>
      <c r="H161" s="11"/>
      <c r="I161" s="11"/>
      <c r="J161" s="11"/>
      <c r="K161" s="11"/>
      <c r="L161" s="11"/>
      <c r="M161" s="6"/>
      <c r="N161" s="6"/>
    </row>
    <row r="162" spans="1:64" ht="15.75">
      <c r="A162" s="211" t="s">
        <v>1860</v>
      </c>
      <c r="B162" s="211" t="s">
        <v>1872</v>
      </c>
      <c r="C162" s="29" t="s">
        <v>36</v>
      </c>
      <c r="D162" s="29">
        <v>0</v>
      </c>
      <c r="E162" s="30">
        <f>$E$156*TOTAL!I$1</f>
        <v>2599.35</v>
      </c>
      <c r="F162" s="30">
        <f t="shared" si="9"/>
        <v>0</v>
      </c>
      <c r="G162" s="23" t="str">
        <f>VLOOKUP(A162,'E 08 AGOSTO 2022'!A:C,3,FALSE)</f>
        <v>MAS DE 20</v>
      </c>
      <c r="H162" s="11"/>
      <c r="I162" s="11"/>
      <c r="J162" s="11"/>
      <c r="K162" s="11"/>
      <c r="L162" s="11"/>
      <c r="M162" s="6"/>
      <c r="N162" s="6"/>
    </row>
    <row r="163" spans="1:64" ht="21">
      <c r="A163" s="38"/>
      <c r="B163" s="39"/>
      <c r="C163" s="39"/>
      <c r="D163" s="31">
        <f>SUM(D158:D162)</f>
        <v>0</v>
      </c>
      <c r="E163" s="29"/>
      <c r="F163" s="40">
        <f>SUM(F158:F162)</f>
        <v>0</v>
      </c>
      <c r="G163" s="23"/>
      <c r="H163" s="11"/>
      <c r="I163" s="11"/>
      <c r="J163" s="11"/>
      <c r="K163" s="11"/>
      <c r="L163" s="11"/>
      <c r="M163" s="6"/>
      <c r="N163" s="6"/>
    </row>
    <row r="164" spans="1:64" ht="17.25">
      <c r="A164" s="19" t="s">
        <v>223</v>
      </c>
      <c r="B164" s="42"/>
      <c r="C164" s="42"/>
      <c r="D164" s="20" t="s">
        <v>2215</v>
      </c>
      <c r="E164" s="246">
        <v>3999</v>
      </c>
      <c r="F164" s="42"/>
      <c r="G164" s="23"/>
      <c r="H164" s="11"/>
      <c r="I164" s="11"/>
      <c r="J164" s="11"/>
      <c r="K164" s="11"/>
      <c r="L164" s="11"/>
      <c r="M164" s="6"/>
      <c r="N164" s="6"/>
    </row>
    <row r="165" spans="1:64" ht="15.75">
      <c r="A165" s="42"/>
      <c r="B165" s="366"/>
      <c r="C165" s="366"/>
      <c r="D165" s="223"/>
      <c r="E165" s="224"/>
      <c r="F165" s="42"/>
      <c r="G165" s="23"/>
      <c r="H165" s="11"/>
      <c r="I165" s="11"/>
      <c r="J165" s="11"/>
      <c r="K165" s="11"/>
      <c r="L165" s="11"/>
      <c r="M165" s="6"/>
      <c r="N165" s="6"/>
    </row>
    <row r="166" spans="1:64" ht="15.75">
      <c r="A166" s="25" t="s">
        <v>3</v>
      </c>
      <c r="B166" s="25" t="s">
        <v>4</v>
      </c>
      <c r="C166" s="25" t="s">
        <v>5</v>
      </c>
      <c r="D166" s="25" t="s">
        <v>6</v>
      </c>
      <c r="E166" s="26" t="s">
        <v>7</v>
      </c>
      <c r="F166" s="26" t="s">
        <v>8</v>
      </c>
      <c r="G166" s="27"/>
      <c r="H166" s="11"/>
      <c r="I166" s="11"/>
      <c r="J166" s="11"/>
      <c r="K166" s="11"/>
      <c r="L166" s="11"/>
      <c r="M166" s="6"/>
      <c r="N166" s="6"/>
    </row>
    <row r="167" spans="1:64" ht="15.75">
      <c r="A167" s="28" t="s">
        <v>1931</v>
      </c>
      <c r="B167" s="28" t="s">
        <v>225</v>
      </c>
      <c r="C167" s="29" t="s">
        <v>12</v>
      </c>
      <c r="D167" s="29">
        <v>0</v>
      </c>
      <c r="E167" s="30">
        <f>$E$164*TOTAL!I$1</f>
        <v>2599.35</v>
      </c>
      <c r="F167" s="30">
        <f t="shared" ref="F167:F181" si="10">E167*D167</f>
        <v>0</v>
      </c>
      <c r="G167" s="23" t="str">
        <f>VLOOKUP(A167,'E 08 AGOSTO 2022'!A:C,3,FALSE)</f>
        <v>MAS DE 20</v>
      </c>
      <c r="H167" s="11"/>
      <c r="I167" s="11"/>
      <c r="J167" s="11"/>
      <c r="K167" s="11"/>
      <c r="L167" s="11"/>
      <c r="M167" s="6"/>
      <c r="N167" s="6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</row>
    <row r="168" spans="1:64" ht="15.75">
      <c r="A168" s="28" t="s">
        <v>1932</v>
      </c>
      <c r="B168" s="28" t="s">
        <v>226</v>
      </c>
      <c r="C168" s="29" t="s">
        <v>15</v>
      </c>
      <c r="D168" s="29">
        <v>0</v>
      </c>
      <c r="E168" s="30">
        <f>$E$164*TOTAL!I$1</f>
        <v>2599.35</v>
      </c>
      <c r="F168" s="30">
        <f t="shared" si="10"/>
        <v>0</v>
      </c>
      <c r="G168" s="23" t="str">
        <f>VLOOKUP(A168,'E 08 AGOSTO 2022'!A:C,3,FALSE)</f>
        <v>MAS DE 20</v>
      </c>
      <c r="H168" s="11"/>
      <c r="I168" s="11"/>
      <c r="J168" s="11"/>
      <c r="K168" s="11"/>
      <c r="L168" s="11"/>
      <c r="M168" s="6"/>
      <c r="N168" s="6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</row>
    <row r="169" spans="1:64" ht="15.75">
      <c r="A169" s="28" t="s">
        <v>1933</v>
      </c>
      <c r="B169" s="28" t="s">
        <v>227</v>
      </c>
      <c r="C169" s="29" t="s">
        <v>18</v>
      </c>
      <c r="D169" s="29">
        <v>0</v>
      </c>
      <c r="E169" s="30">
        <f>$E$164*TOTAL!I$1</f>
        <v>2599.35</v>
      </c>
      <c r="F169" s="30">
        <f t="shared" si="10"/>
        <v>0</v>
      </c>
      <c r="G169" s="23" t="str">
        <f>VLOOKUP(A169,'E 08 AGOSTO 2022'!A:C,3,FALSE)</f>
        <v>MAS DE 20</v>
      </c>
      <c r="H169" s="11"/>
      <c r="I169" s="11"/>
      <c r="J169" s="11"/>
      <c r="K169" s="11"/>
      <c r="L169" s="11"/>
      <c r="M169" s="6"/>
      <c r="N169" s="6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</row>
    <row r="170" spans="1:64" ht="15.75">
      <c r="A170" s="28" t="s">
        <v>1934</v>
      </c>
      <c r="B170" s="28" t="s">
        <v>228</v>
      </c>
      <c r="C170" s="29" t="s">
        <v>21</v>
      </c>
      <c r="D170" s="29">
        <v>0</v>
      </c>
      <c r="E170" s="30">
        <f>$E$164*TOTAL!I$1</f>
        <v>2599.35</v>
      </c>
      <c r="F170" s="30">
        <f t="shared" si="10"/>
        <v>0</v>
      </c>
      <c r="G170" s="23" t="str">
        <f>VLOOKUP(A170,'E 08 AGOSTO 2022'!A:C,3,FALSE)</f>
        <v>MAS DE 20</v>
      </c>
      <c r="H170" s="11"/>
      <c r="I170" s="11"/>
      <c r="J170" s="11"/>
      <c r="K170" s="11"/>
      <c r="L170" s="11"/>
      <c r="M170" s="6"/>
      <c r="N170" s="6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</row>
    <row r="171" spans="1:64" ht="15.75">
      <c r="A171" s="28" t="s">
        <v>1935</v>
      </c>
      <c r="B171" s="28" t="s">
        <v>229</v>
      </c>
      <c r="C171" s="29" t="s">
        <v>36</v>
      </c>
      <c r="D171" s="29">
        <v>0</v>
      </c>
      <c r="E171" s="30">
        <f>$E$164*TOTAL!I$1</f>
        <v>2599.35</v>
      </c>
      <c r="F171" s="30">
        <f t="shared" si="10"/>
        <v>0</v>
      </c>
      <c r="G171" s="23" t="str">
        <f>VLOOKUP(A171,'E 08 AGOSTO 2022'!A:C,3,FALSE)</f>
        <v>MAS DE 20</v>
      </c>
      <c r="H171" s="11"/>
      <c r="I171" s="11"/>
      <c r="J171" s="11"/>
      <c r="K171" s="11"/>
      <c r="L171" s="11"/>
      <c r="M171" s="6"/>
      <c r="N171" s="6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</row>
    <row r="172" spans="1:64" ht="15.75">
      <c r="A172" s="28" t="s">
        <v>1936</v>
      </c>
      <c r="B172" s="28" t="s">
        <v>231</v>
      </c>
      <c r="C172" s="29" t="s">
        <v>12</v>
      </c>
      <c r="D172" s="29">
        <v>0</v>
      </c>
      <c r="E172" s="30">
        <f>$E$164*TOTAL!I$1</f>
        <v>2599.35</v>
      </c>
      <c r="F172" s="30">
        <f t="shared" si="10"/>
        <v>0</v>
      </c>
      <c r="G172" s="23" t="str">
        <f>VLOOKUP(A172,'E 08 AGOSTO 2022'!A:C,3,FALSE)</f>
        <v>MAS DE 20</v>
      </c>
      <c r="H172" s="11"/>
      <c r="I172" s="11"/>
      <c r="J172" s="11"/>
      <c r="K172" s="11"/>
      <c r="L172" s="11"/>
      <c r="M172" s="6"/>
      <c r="N172" s="6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</row>
    <row r="173" spans="1:64" ht="15.75">
      <c r="A173" s="28" t="s">
        <v>1937</v>
      </c>
      <c r="B173" s="28" t="s">
        <v>232</v>
      </c>
      <c r="C173" s="29" t="s">
        <v>15</v>
      </c>
      <c r="D173" s="29">
        <v>0</v>
      </c>
      <c r="E173" s="30">
        <f>$E$164*TOTAL!I$1</f>
        <v>2599.35</v>
      </c>
      <c r="F173" s="30">
        <f t="shared" si="10"/>
        <v>0</v>
      </c>
      <c r="G173" s="23" t="str">
        <f>VLOOKUP(A173,'E 08 AGOSTO 2022'!A:C,3,FALSE)</f>
        <v>MAS DE 20</v>
      </c>
      <c r="H173" s="11"/>
      <c r="I173" s="11"/>
      <c r="J173" s="11"/>
      <c r="K173" s="11"/>
      <c r="L173" s="11"/>
      <c r="M173" s="6"/>
      <c r="N173" s="6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</row>
    <row r="174" spans="1:64" ht="15.75">
      <c r="A174" s="28" t="s">
        <v>1938</v>
      </c>
      <c r="B174" s="28" t="s">
        <v>233</v>
      </c>
      <c r="C174" s="29" t="s">
        <v>18</v>
      </c>
      <c r="D174" s="29">
        <v>0</v>
      </c>
      <c r="E174" s="30">
        <f>$E$164*TOTAL!I$1</f>
        <v>2599.35</v>
      </c>
      <c r="F174" s="30">
        <f t="shared" si="10"/>
        <v>0</v>
      </c>
      <c r="G174" s="23" t="str">
        <f>VLOOKUP(A174,'E 08 AGOSTO 2022'!A:C,3,FALSE)</f>
        <v>MAS DE 20</v>
      </c>
      <c r="H174" s="11"/>
      <c r="I174" s="11"/>
      <c r="J174" s="11"/>
      <c r="K174" s="11"/>
      <c r="L174" s="11"/>
      <c r="M174" s="6"/>
      <c r="N174" s="6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</row>
    <row r="175" spans="1:64" ht="15.75">
      <c r="A175" s="28" t="s">
        <v>1939</v>
      </c>
      <c r="B175" s="28" t="s">
        <v>234</v>
      </c>
      <c r="C175" s="29" t="s">
        <v>21</v>
      </c>
      <c r="D175" s="29">
        <v>0</v>
      </c>
      <c r="E175" s="30">
        <f>$E$164*TOTAL!I$1</f>
        <v>2599.35</v>
      </c>
      <c r="F175" s="30">
        <f t="shared" si="10"/>
        <v>0</v>
      </c>
      <c r="G175" s="23" t="str">
        <f>VLOOKUP(A175,'E 08 AGOSTO 2022'!A:C,3,FALSE)</f>
        <v>MAS DE 20</v>
      </c>
      <c r="H175" s="11"/>
      <c r="I175" s="11"/>
      <c r="J175" s="11"/>
      <c r="K175" s="11"/>
      <c r="L175" s="11"/>
      <c r="M175" s="6"/>
      <c r="N175" s="6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</row>
    <row r="176" spans="1:64" ht="15.75" hidden="1">
      <c r="A176" s="28" t="s">
        <v>1940</v>
      </c>
      <c r="B176" s="28" t="s">
        <v>235</v>
      </c>
      <c r="C176" s="29" t="s">
        <v>36</v>
      </c>
      <c r="D176" s="29">
        <v>0</v>
      </c>
      <c r="E176" s="30">
        <f>$E$164*TOTAL!I$1</f>
        <v>2599.35</v>
      </c>
      <c r="F176" s="30">
        <f t="shared" si="10"/>
        <v>0</v>
      </c>
      <c r="G176" s="23" t="str">
        <f>VLOOKUP(A176,'E 08 AGOSTO 2022'!A:C,3,FALSE)</f>
        <v>MAS DE 20</v>
      </c>
      <c r="H176" s="11"/>
      <c r="I176" s="11"/>
      <c r="J176" s="11"/>
      <c r="K176" s="11"/>
      <c r="L176" s="11"/>
      <c r="M176" s="6"/>
      <c r="N176" s="6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</row>
    <row r="177" spans="1:64" ht="15.75">
      <c r="A177" s="28" t="s">
        <v>1941</v>
      </c>
      <c r="B177" s="28" t="s">
        <v>236</v>
      </c>
      <c r="C177" s="29" t="s">
        <v>12</v>
      </c>
      <c r="D177" s="29">
        <v>0</v>
      </c>
      <c r="E177" s="30">
        <f>$E$164*TOTAL!I$1</f>
        <v>2599.35</v>
      </c>
      <c r="F177" s="30">
        <f t="shared" si="10"/>
        <v>0</v>
      </c>
      <c r="G177" s="23" t="str">
        <f>VLOOKUP(A177,'E 08 AGOSTO 2022'!A:C,3,FALSE)</f>
        <v>MAS DE 20</v>
      </c>
      <c r="H177" s="11"/>
      <c r="I177" s="11"/>
      <c r="J177" s="11"/>
      <c r="K177" s="11"/>
      <c r="L177" s="11"/>
      <c r="M177" s="6"/>
      <c r="N177" s="6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</row>
    <row r="178" spans="1:64" ht="15.75">
      <c r="A178" s="28" t="s">
        <v>1942</v>
      </c>
      <c r="B178" s="28" t="s">
        <v>237</v>
      </c>
      <c r="C178" s="29" t="s">
        <v>15</v>
      </c>
      <c r="D178" s="29">
        <v>0</v>
      </c>
      <c r="E178" s="30">
        <f>$E$164*TOTAL!I$1</f>
        <v>2599.35</v>
      </c>
      <c r="F178" s="30">
        <f t="shared" si="10"/>
        <v>0</v>
      </c>
      <c r="G178" s="23" t="str">
        <f>VLOOKUP(A178,'E 08 AGOSTO 2022'!A:C,3,FALSE)</f>
        <v>MAS DE 20</v>
      </c>
      <c r="H178" s="11"/>
      <c r="I178" s="11"/>
      <c r="J178" s="11"/>
      <c r="K178" s="11"/>
      <c r="L178" s="11"/>
      <c r="M178" s="6"/>
      <c r="N178" s="6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</row>
    <row r="179" spans="1:64" ht="15.75">
      <c r="A179" s="28" t="s">
        <v>1943</v>
      </c>
      <c r="B179" s="28" t="s">
        <v>238</v>
      </c>
      <c r="C179" s="29" t="s">
        <v>18</v>
      </c>
      <c r="D179" s="29">
        <v>0</v>
      </c>
      <c r="E179" s="30">
        <f>$E$164*TOTAL!I$1</f>
        <v>2599.35</v>
      </c>
      <c r="F179" s="30">
        <f t="shared" si="10"/>
        <v>0</v>
      </c>
      <c r="G179" s="23" t="str">
        <f>VLOOKUP(A179,'E 08 AGOSTO 2022'!A:C,3,FALSE)</f>
        <v>MAS DE 20</v>
      </c>
      <c r="H179" s="11"/>
      <c r="I179" s="11"/>
      <c r="J179" s="11"/>
      <c r="K179" s="11"/>
      <c r="L179" s="11"/>
      <c r="M179" s="6"/>
      <c r="N179" s="6"/>
    </row>
    <row r="180" spans="1:64" ht="15.75">
      <c r="A180" s="28" t="s">
        <v>1944</v>
      </c>
      <c r="B180" s="28" t="s">
        <v>239</v>
      </c>
      <c r="C180" s="29" t="s">
        <v>21</v>
      </c>
      <c r="D180" s="29">
        <v>0</v>
      </c>
      <c r="E180" s="30">
        <f>$E$164*TOTAL!I$1</f>
        <v>2599.35</v>
      </c>
      <c r="F180" s="30">
        <f t="shared" si="10"/>
        <v>0</v>
      </c>
      <c r="G180" s="23" t="str">
        <f>VLOOKUP(A180,'E 08 AGOSTO 2022'!A:C,3,FALSE)</f>
        <v>MAS DE 20</v>
      </c>
      <c r="H180" s="11"/>
      <c r="I180" s="11"/>
      <c r="J180" s="11"/>
      <c r="K180" s="11"/>
      <c r="L180" s="11"/>
      <c r="M180" s="6"/>
      <c r="N180" s="6"/>
    </row>
    <row r="181" spans="1:64" ht="15.75">
      <c r="A181" s="28" t="s">
        <v>1945</v>
      </c>
      <c r="B181" s="28" t="s">
        <v>240</v>
      </c>
      <c r="C181" s="29" t="s">
        <v>36</v>
      </c>
      <c r="D181" s="29">
        <v>0</v>
      </c>
      <c r="E181" s="30">
        <f>$E$164*TOTAL!I$1</f>
        <v>2599.35</v>
      </c>
      <c r="F181" s="30">
        <f t="shared" si="10"/>
        <v>0</v>
      </c>
      <c r="G181" s="23" t="str">
        <f>VLOOKUP(A181,'E 08 AGOSTO 2022'!A:C,3,FALSE)</f>
        <v>MAS DE 20</v>
      </c>
      <c r="H181" s="11"/>
      <c r="I181" s="11"/>
      <c r="J181" s="11"/>
      <c r="K181" s="11"/>
      <c r="L181" s="11"/>
      <c r="M181" s="6"/>
      <c r="N181" s="6"/>
    </row>
    <row r="182" spans="1:64" ht="21">
      <c r="A182" s="38"/>
      <c r="B182" s="39"/>
      <c r="C182" s="39"/>
      <c r="D182" s="31">
        <f>SUM(D167:D181)</f>
        <v>0</v>
      </c>
      <c r="E182" s="29"/>
      <c r="F182" s="40">
        <f>SUM(F167:F181)</f>
        <v>0</v>
      </c>
      <c r="G182" s="23"/>
      <c r="H182" s="11"/>
      <c r="I182" s="11"/>
      <c r="J182" s="11"/>
      <c r="K182" s="11"/>
      <c r="L182" s="11"/>
      <c r="M182" s="6"/>
      <c r="N182" s="6"/>
    </row>
    <row r="183" spans="1:64" ht="17.25">
      <c r="A183" s="19" t="s">
        <v>241</v>
      </c>
      <c r="B183" s="42"/>
      <c r="C183" s="42"/>
      <c r="D183" s="20" t="s">
        <v>2215</v>
      </c>
      <c r="E183" s="246">
        <v>3999</v>
      </c>
      <c r="F183" s="42"/>
      <c r="G183" s="23"/>
      <c r="H183" s="11"/>
      <c r="I183" s="11"/>
      <c r="J183" s="11"/>
      <c r="K183" s="11"/>
      <c r="L183" s="11"/>
      <c r="M183" s="6"/>
      <c r="N183" s="6"/>
    </row>
    <row r="184" spans="1:64" ht="15.75">
      <c r="A184" s="42"/>
      <c r="B184" s="367"/>
      <c r="C184" s="368"/>
      <c r="D184" s="223"/>
      <c r="E184" s="224"/>
      <c r="F184" s="42"/>
      <c r="G184" s="23"/>
      <c r="H184" s="11"/>
      <c r="I184" s="11"/>
      <c r="J184" s="11"/>
      <c r="K184" s="11"/>
      <c r="L184" s="11"/>
      <c r="M184" s="6"/>
      <c r="N184" s="6"/>
    </row>
    <row r="185" spans="1:64" ht="15.75">
      <c r="A185" s="25" t="s">
        <v>3</v>
      </c>
      <c r="B185" s="25" t="s">
        <v>4</v>
      </c>
      <c r="C185" s="25" t="s">
        <v>5</v>
      </c>
      <c r="D185" s="25" t="s">
        <v>6</v>
      </c>
      <c r="E185" s="26" t="s">
        <v>7</v>
      </c>
      <c r="F185" s="26" t="s">
        <v>8</v>
      </c>
      <c r="G185" s="27"/>
      <c r="H185" s="11"/>
      <c r="I185" s="11"/>
      <c r="J185" s="11"/>
      <c r="K185" s="11"/>
      <c r="L185" s="11"/>
      <c r="M185" s="6"/>
      <c r="N185" s="6"/>
    </row>
    <row r="186" spans="1:64" ht="15.75">
      <c r="A186" s="28" t="s">
        <v>242</v>
      </c>
      <c r="B186" s="28" t="s">
        <v>243</v>
      </c>
      <c r="C186" s="29" t="s">
        <v>12</v>
      </c>
      <c r="D186" s="29">
        <v>0</v>
      </c>
      <c r="E186" s="30">
        <f>$E$183*TOTAL!I$1</f>
        <v>2599.35</v>
      </c>
      <c r="F186" s="30">
        <f t="shared" ref="F186:F205" si="11">E186*D186</f>
        <v>0</v>
      </c>
      <c r="G186" s="23" t="str">
        <f>VLOOKUP(A186,'E 08 AGOSTO 2022'!A:C,3,FALSE)</f>
        <v>MAS DE 20</v>
      </c>
      <c r="H186" s="11"/>
      <c r="I186" s="11"/>
      <c r="J186" s="11"/>
      <c r="K186" s="11"/>
      <c r="L186" s="11"/>
      <c r="M186" s="6"/>
      <c r="N186" s="6"/>
    </row>
    <row r="187" spans="1:64" ht="15.75">
      <c r="A187" s="28" t="s">
        <v>244</v>
      </c>
      <c r="B187" s="28" t="s">
        <v>245</v>
      </c>
      <c r="C187" s="29" t="s">
        <v>15</v>
      </c>
      <c r="D187" s="29">
        <v>0</v>
      </c>
      <c r="E187" s="30">
        <f>$E$183*TOTAL!I$1</f>
        <v>2599.35</v>
      </c>
      <c r="F187" s="30">
        <f t="shared" si="11"/>
        <v>0</v>
      </c>
      <c r="G187" s="23" t="str">
        <f>VLOOKUP(A187,'E 08 AGOSTO 2022'!A:C,3,FALSE)</f>
        <v>MAS DE 20</v>
      </c>
      <c r="H187" s="11"/>
      <c r="I187" s="11"/>
      <c r="J187" s="11"/>
      <c r="K187" s="11"/>
      <c r="L187" s="11"/>
      <c r="M187" s="6"/>
      <c r="N187" s="6"/>
    </row>
    <row r="188" spans="1:64" ht="15.75">
      <c r="A188" s="28" t="s">
        <v>246</v>
      </c>
      <c r="B188" s="28" t="s">
        <v>247</v>
      </c>
      <c r="C188" s="29" t="s">
        <v>18</v>
      </c>
      <c r="D188" s="29">
        <v>0</v>
      </c>
      <c r="E188" s="30">
        <f>$E$183*TOTAL!I$1</f>
        <v>2599.35</v>
      </c>
      <c r="F188" s="30">
        <f t="shared" si="11"/>
        <v>0</v>
      </c>
      <c r="G188" s="23" t="str">
        <f>VLOOKUP(A188,'E 08 AGOSTO 2022'!A:C,3,FALSE)</f>
        <v>MAS DE 20</v>
      </c>
      <c r="H188" s="11"/>
      <c r="I188" s="11"/>
      <c r="J188" s="11"/>
      <c r="K188" s="11"/>
      <c r="L188" s="11"/>
      <c r="M188" s="6"/>
      <c r="N188" s="6"/>
    </row>
    <row r="189" spans="1:64" ht="15.75">
      <c r="A189" s="28" t="s">
        <v>248</v>
      </c>
      <c r="B189" s="28" t="s">
        <v>249</v>
      </c>
      <c r="C189" s="29" t="s">
        <v>21</v>
      </c>
      <c r="D189" s="29">
        <v>0</v>
      </c>
      <c r="E189" s="30">
        <f>$E$183*TOTAL!I$1</f>
        <v>2599.35</v>
      </c>
      <c r="F189" s="30">
        <f t="shared" si="11"/>
        <v>0</v>
      </c>
      <c r="G189" s="23" t="str">
        <f>VLOOKUP(A189,'E 08 AGOSTO 2022'!A:C,3,FALSE)</f>
        <v>MAS DE 20</v>
      </c>
      <c r="H189" s="11"/>
      <c r="I189" s="11"/>
      <c r="J189" s="11"/>
      <c r="K189" s="11"/>
      <c r="L189" s="11"/>
      <c r="M189" s="6"/>
      <c r="N189" s="6"/>
    </row>
    <row r="190" spans="1:64" ht="15.75">
      <c r="A190" s="28" t="s">
        <v>250</v>
      </c>
      <c r="B190" s="28" t="s">
        <v>251</v>
      </c>
      <c r="C190" s="29" t="s">
        <v>36</v>
      </c>
      <c r="D190" s="29">
        <v>0</v>
      </c>
      <c r="E190" s="30">
        <f>$E$183*TOTAL!I$1</f>
        <v>2599.35</v>
      </c>
      <c r="F190" s="30">
        <f t="shared" si="11"/>
        <v>0</v>
      </c>
      <c r="G190" s="23" t="str">
        <f>VLOOKUP(A190,'E 08 AGOSTO 2022'!A:C,3,FALSE)</f>
        <v>6</v>
      </c>
      <c r="H190" s="11"/>
      <c r="I190" s="11"/>
      <c r="J190" s="11"/>
      <c r="K190" s="11"/>
      <c r="L190" s="11"/>
      <c r="M190" s="6"/>
      <c r="N190" s="6"/>
    </row>
    <row r="191" spans="1:64" ht="15.75">
      <c r="A191" s="28" t="s">
        <v>252</v>
      </c>
      <c r="B191" s="28" t="s">
        <v>253</v>
      </c>
      <c r="C191" s="29" t="s">
        <v>12</v>
      </c>
      <c r="D191" s="29">
        <v>0</v>
      </c>
      <c r="E191" s="30">
        <f>$E$183*TOTAL!I$1</f>
        <v>2599.35</v>
      </c>
      <c r="F191" s="30">
        <f t="shared" si="11"/>
        <v>0</v>
      </c>
      <c r="G191" s="23" t="str">
        <f>VLOOKUP(A191,'E 08 AGOSTO 2022'!A:C,3,FALSE)</f>
        <v>MAS DE 20</v>
      </c>
      <c r="H191" s="11"/>
      <c r="I191" s="11"/>
      <c r="J191" s="11"/>
      <c r="K191" s="11"/>
      <c r="L191" s="11"/>
      <c r="M191" s="6"/>
      <c r="N191" s="6"/>
    </row>
    <row r="192" spans="1:64" ht="15.75">
      <c r="A192" s="28" t="s">
        <v>254</v>
      </c>
      <c r="B192" s="28" t="s">
        <v>255</v>
      </c>
      <c r="C192" s="29" t="s">
        <v>15</v>
      </c>
      <c r="D192" s="29">
        <v>0</v>
      </c>
      <c r="E192" s="30">
        <f>$E$183*TOTAL!I$1</f>
        <v>2599.35</v>
      </c>
      <c r="F192" s="30">
        <f t="shared" si="11"/>
        <v>0</v>
      </c>
      <c r="G192" s="23" t="str">
        <f>VLOOKUP(A192,'E 08 AGOSTO 2022'!A:C,3,FALSE)</f>
        <v>MAS DE 20</v>
      </c>
      <c r="H192" s="11"/>
      <c r="I192" s="11"/>
      <c r="J192" s="11"/>
      <c r="K192" s="11"/>
      <c r="L192" s="11"/>
      <c r="M192" s="6"/>
      <c r="N192" s="6"/>
    </row>
    <row r="193" spans="1:64" ht="15.75">
      <c r="A193" s="28" t="s">
        <v>256</v>
      </c>
      <c r="B193" s="28" t="s">
        <v>257</v>
      </c>
      <c r="C193" s="29" t="s">
        <v>18</v>
      </c>
      <c r="D193" s="29">
        <v>0</v>
      </c>
      <c r="E193" s="30">
        <f>$E$183*TOTAL!I$1</f>
        <v>2599.35</v>
      </c>
      <c r="F193" s="30">
        <f t="shared" si="11"/>
        <v>0</v>
      </c>
      <c r="G193" s="23" t="str">
        <f>VLOOKUP(A193,'E 08 AGOSTO 2022'!A:C,3,FALSE)</f>
        <v>MAS DE 20</v>
      </c>
      <c r="H193" s="11"/>
      <c r="I193" s="11"/>
      <c r="J193" s="11"/>
      <c r="K193" s="11"/>
      <c r="L193" s="11"/>
      <c r="M193" s="6"/>
      <c r="N193" s="6"/>
    </row>
    <row r="194" spans="1:64" ht="15.75">
      <c r="A194" s="28" t="s">
        <v>258</v>
      </c>
      <c r="B194" s="28" t="s">
        <v>259</v>
      </c>
      <c r="C194" s="29" t="s">
        <v>21</v>
      </c>
      <c r="D194" s="29">
        <v>0</v>
      </c>
      <c r="E194" s="30">
        <f>$E$183*TOTAL!I$1</f>
        <v>2599.35</v>
      </c>
      <c r="F194" s="30">
        <f t="shared" si="11"/>
        <v>0</v>
      </c>
      <c r="G194" s="23" t="str">
        <f>VLOOKUP(A194,'E 08 AGOSTO 2022'!A:C,3,FALSE)</f>
        <v>MAS DE 20</v>
      </c>
      <c r="H194" s="11"/>
      <c r="I194" s="11"/>
      <c r="J194" s="11"/>
      <c r="K194" s="11"/>
      <c r="L194" s="11"/>
      <c r="M194" s="6"/>
      <c r="N194" s="6"/>
    </row>
    <row r="195" spans="1:64" ht="15.75">
      <c r="A195" s="28" t="s">
        <v>260</v>
      </c>
      <c r="B195" s="28" t="s">
        <v>261</v>
      </c>
      <c r="C195" s="29" t="s">
        <v>36</v>
      </c>
      <c r="D195" s="29">
        <v>0</v>
      </c>
      <c r="E195" s="30">
        <f>$E$183*TOTAL!I$1</f>
        <v>2599.35</v>
      </c>
      <c r="F195" s="30">
        <f t="shared" si="11"/>
        <v>0</v>
      </c>
      <c r="G195" s="23" t="str">
        <f>VLOOKUP(A195,'E 08 AGOSTO 2022'!A:C,3,FALSE)</f>
        <v>10</v>
      </c>
      <c r="H195" s="11"/>
      <c r="I195" s="11"/>
      <c r="J195" s="11"/>
      <c r="K195" s="11"/>
      <c r="L195" s="11"/>
      <c r="M195" s="6"/>
      <c r="N195" s="6"/>
    </row>
    <row r="196" spans="1:64" ht="15.75">
      <c r="A196" s="28" t="s">
        <v>262</v>
      </c>
      <c r="B196" s="28" t="s">
        <v>263</v>
      </c>
      <c r="C196" s="29" t="s">
        <v>12</v>
      </c>
      <c r="D196" s="29">
        <v>0</v>
      </c>
      <c r="E196" s="30">
        <f>$E$183*TOTAL!I$1</f>
        <v>2599.35</v>
      </c>
      <c r="F196" s="30">
        <f t="shared" si="11"/>
        <v>0</v>
      </c>
      <c r="G196" s="23" t="str">
        <f>VLOOKUP(A196,'E 08 AGOSTO 2022'!A:C,3,FALSE)</f>
        <v>MAS DE 20</v>
      </c>
      <c r="H196" s="11"/>
      <c r="I196" s="11"/>
      <c r="J196" s="11"/>
      <c r="K196" s="11"/>
      <c r="L196" s="11"/>
      <c r="M196" s="6"/>
      <c r="N196" s="6"/>
    </row>
    <row r="197" spans="1:64" ht="15.75">
      <c r="A197" s="28" t="s">
        <v>264</v>
      </c>
      <c r="B197" s="28" t="s">
        <v>265</v>
      </c>
      <c r="C197" s="29" t="s">
        <v>15</v>
      </c>
      <c r="D197" s="29">
        <v>0</v>
      </c>
      <c r="E197" s="30">
        <f>$E$183*TOTAL!I$1</f>
        <v>2599.35</v>
      </c>
      <c r="F197" s="30">
        <f t="shared" si="11"/>
        <v>0</v>
      </c>
      <c r="G197" s="23" t="str">
        <f>VLOOKUP(A197,'E 08 AGOSTO 2022'!A:C,3,FALSE)</f>
        <v>MAS DE 20</v>
      </c>
      <c r="H197" s="11"/>
      <c r="I197" s="11"/>
      <c r="J197" s="11"/>
      <c r="K197" s="11"/>
      <c r="L197" s="11"/>
      <c r="M197" s="6"/>
      <c r="N197" s="6"/>
    </row>
    <row r="198" spans="1:64" ht="15.75">
      <c r="A198" s="28" t="s">
        <v>266</v>
      </c>
      <c r="B198" s="28" t="s">
        <v>267</v>
      </c>
      <c r="C198" s="29" t="s">
        <v>18</v>
      </c>
      <c r="D198" s="29">
        <v>0</v>
      </c>
      <c r="E198" s="30">
        <f>$E$183*TOTAL!I$1</f>
        <v>2599.35</v>
      </c>
      <c r="F198" s="30">
        <f t="shared" si="11"/>
        <v>0</v>
      </c>
      <c r="G198" s="23" t="str">
        <f>VLOOKUP(A198,'E 08 AGOSTO 2022'!A:C,3,FALSE)</f>
        <v>MAS DE 20</v>
      </c>
      <c r="H198" s="17"/>
      <c r="I198" s="17"/>
      <c r="J198" s="17"/>
      <c r="K198" s="17"/>
      <c r="L198" s="17"/>
      <c r="M198" s="44"/>
      <c r="N198" s="44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</row>
    <row r="199" spans="1:64" ht="15.75">
      <c r="A199" s="28" t="s">
        <v>268</v>
      </c>
      <c r="B199" s="28" t="s">
        <v>269</v>
      </c>
      <c r="C199" s="29" t="s">
        <v>21</v>
      </c>
      <c r="D199" s="29">
        <v>0</v>
      </c>
      <c r="E199" s="30">
        <f>$E$183*TOTAL!I$1</f>
        <v>2599.35</v>
      </c>
      <c r="F199" s="30">
        <f t="shared" si="11"/>
        <v>0</v>
      </c>
      <c r="G199" s="23" t="str">
        <f>VLOOKUP(A199,'E 08 AGOSTO 2022'!A:C,3,FALSE)</f>
        <v>MAS DE 20</v>
      </c>
      <c r="H199" s="11"/>
      <c r="I199" s="11"/>
      <c r="J199" s="11"/>
      <c r="K199" s="11"/>
      <c r="L199" s="11"/>
      <c r="M199" s="6"/>
      <c r="N199" s="6"/>
    </row>
    <row r="200" spans="1:64" ht="15.75">
      <c r="A200" s="28" t="s">
        <v>270</v>
      </c>
      <c r="B200" s="28" t="s">
        <v>271</v>
      </c>
      <c r="C200" s="29" t="s">
        <v>24</v>
      </c>
      <c r="D200" s="29">
        <v>0</v>
      </c>
      <c r="E200" s="30">
        <f>$E$183*TOTAL!I$1</f>
        <v>2599.35</v>
      </c>
      <c r="F200" s="30">
        <f t="shared" si="11"/>
        <v>0</v>
      </c>
      <c r="G200" s="23" t="str">
        <f>VLOOKUP(A200,'E 08 AGOSTO 2022'!A:C,3,FALSE)</f>
        <v>17</v>
      </c>
      <c r="H200" s="11"/>
      <c r="I200" s="11"/>
      <c r="J200" s="11"/>
      <c r="K200" s="11"/>
      <c r="L200" s="11"/>
      <c r="M200" s="6"/>
      <c r="N200" s="6"/>
    </row>
    <row r="201" spans="1:64" ht="15.75">
      <c r="A201" s="28" t="s">
        <v>272</v>
      </c>
      <c r="B201" s="28" t="s">
        <v>273</v>
      </c>
      <c r="C201" s="29" t="s">
        <v>12</v>
      </c>
      <c r="D201" s="29">
        <v>0</v>
      </c>
      <c r="E201" s="30">
        <f>$E$183*TOTAL!I$1</f>
        <v>2599.35</v>
      </c>
      <c r="F201" s="30">
        <f t="shared" si="11"/>
        <v>0</v>
      </c>
      <c r="G201" s="23" t="str">
        <f>VLOOKUP(A201,'E 08 AGOSTO 2022'!A:C,3,FALSE)</f>
        <v>16</v>
      </c>
      <c r="H201" s="46"/>
      <c r="I201" s="11"/>
      <c r="J201" s="11"/>
      <c r="K201" s="11"/>
      <c r="L201" s="11"/>
      <c r="M201" s="6"/>
      <c r="N201" s="6"/>
      <c r="O201" s="6"/>
      <c r="P201" s="6"/>
    </row>
    <row r="202" spans="1:64" ht="15.75" hidden="1">
      <c r="A202" s="28" t="s">
        <v>274</v>
      </c>
      <c r="B202" s="28" t="s">
        <v>275</v>
      </c>
      <c r="C202" s="29" t="s">
        <v>15</v>
      </c>
      <c r="D202" s="29">
        <v>0</v>
      </c>
      <c r="E202" s="30">
        <f>$E$183*TOTAL!I$1</f>
        <v>2599.35</v>
      </c>
      <c r="F202" s="30">
        <f t="shared" si="11"/>
        <v>0</v>
      </c>
      <c r="G202" s="23" t="e">
        <f>VLOOKUP(A202,'E 08 AGOSTO 2022'!A:C,3,FALSE)</f>
        <v>#N/A</v>
      </c>
      <c r="H202" s="46"/>
      <c r="I202" s="11"/>
      <c r="J202" s="11"/>
      <c r="K202" s="11"/>
      <c r="L202" s="11"/>
      <c r="M202" s="6"/>
      <c r="N202" s="6"/>
      <c r="O202" s="6"/>
      <c r="P202" s="6"/>
    </row>
    <row r="203" spans="1:64" ht="15.75" hidden="1">
      <c r="A203" s="28" t="s">
        <v>276</v>
      </c>
      <c r="B203" s="28" t="s">
        <v>277</v>
      </c>
      <c r="C203" s="29" t="s">
        <v>18</v>
      </c>
      <c r="D203" s="29">
        <v>0</v>
      </c>
      <c r="E203" s="30">
        <f>$E$183*TOTAL!I$1</f>
        <v>2599.35</v>
      </c>
      <c r="F203" s="30">
        <f t="shared" si="11"/>
        <v>0</v>
      </c>
      <c r="G203" s="23" t="e">
        <f>VLOOKUP(A203,'E 08 AGOSTO 2022'!A:C,3,FALSE)</f>
        <v>#N/A</v>
      </c>
      <c r="H203" s="46"/>
      <c r="I203" s="11"/>
      <c r="J203" s="11"/>
      <c r="K203" s="11"/>
      <c r="L203" s="11"/>
      <c r="M203" s="6"/>
      <c r="N203" s="6"/>
      <c r="O203" s="6"/>
      <c r="P203" s="6"/>
    </row>
    <row r="204" spans="1:64" ht="15.75" hidden="1">
      <c r="A204" s="28" t="s">
        <v>278</v>
      </c>
      <c r="B204" s="28" t="s">
        <v>279</v>
      </c>
      <c r="C204" s="29" t="s">
        <v>21</v>
      </c>
      <c r="D204" s="29">
        <v>0</v>
      </c>
      <c r="E204" s="30">
        <f>$E$183*TOTAL!I$1</f>
        <v>2599.35</v>
      </c>
      <c r="F204" s="30">
        <f t="shared" si="11"/>
        <v>0</v>
      </c>
      <c r="G204" s="23" t="e">
        <f>VLOOKUP(A204,'E 08 AGOSTO 2022'!A:C,3,FALSE)</f>
        <v>#N/A</v>
      </c>
      <c r="H204" s="46"/>
      <c r="I204" s="11"/>
      <c r="J204" s="11"/>
      <c r="K204" s="11"/>
      <c r="L204" s="11"/>
      <c r="M204" s="6"/>
      <c r="N204" s="6"/>
      <c r="O204" s="6"/>
      <c r="P204" s="6"/>
    </row>
    <row r="205" spans="1:64" ht="15.75" hidden="1">
      <c r="A205" s="28" t="s">
        <v>280</v>
      </c>
      <c r="B205" s="28" t="s">
        <v>281</v>
      </c>
      <c r="C205" s="29" t="s">
        <v>36</v>
      </c>
      <c r="D205" s="29">
        <v>0</v>
      </c>
      <c r="E205" s="30">
        <f>$E$183*TOTAL!I$1</f>
        <v>2599.35</v>
      </c>
      <c r="F205" s="30">
        <f t="shared" si="11"/>
        <v>0</v>
      </c>
      <c r="G205" s="23" t="e">
        <f>VLOOKUP(A205,'E 08 AGOSTO 2022'!A:C,3,FALSE)</f>
        <v>#N/A</v>
      </c>
      <c r="H205" s="46"/>
      <c r="I205" s="11"/>
      <c r="J205" s="11"/>
      <c r="K205" s="11"/>
      <c r="L205" s="11"/>
      <c r="M205" s="6"/>
      <c r="N205" s="6"/>
      <c r="O205" s="6"/>
      <c r="P205" s="6"/>
    </row>
    <row r="206" spans="1:64" ht="15.75">
      <c r="A206" s="28"/>
      <c r="B206" s="47"/>
      <c r="C206" s="31"/>
      <c r="D206" s="31">
        <f>SUM(D186:D205)</f>
        <v>0</v>
      </c>
      <c r="E206" s="32"/>
      <c r="F206" s="32">
        <f>SUM(F186:F205)</f>
        <v>0</v>
      </c>
      <c r="G206" s="23"/>
      <c r="H206" s="46"/>
      <c r="I206" s="11"/>
      <c r="J206" s="11"/>
      <c r="K206" s="11"/>
      <c r="L206" s="11"/>
      <c r="M206" s="6"/>
      <c r="N206" s="6"/>
      <c r="O206" s="6"/>
      <c r="P206" s="6"/>
    </row>
    <row r="207" spans="1:64" ht="15.75">
      <c r="A207" s="28"/>
      <c r="B207" s="47"/>
      <c r="C207" s="31"/>
      <c r="D207" s="31"/>
      <c r="E207" s="32"/>
      <c r="F207" s="32"/>
      <c r="G207" s="23"/>
      <c r="H207" s="46"/>
      <c r="I207" s="11"/>
      <c r="J207" s="11"/>
      <c r="K207" s="11"/>
      <c r="L207" s="11"/>
      <c r="M207" s="6"/>
      <c r="N207" s="6"/>
      <c r="O207" s="6"/>
      <c r="P207" s="6"/>
    </row>
    <row r="208" spans="1:64" ht="17.25">
      <c r="A208" s="19" t="s">
        <v>282</v>
      </c>
      <c r="B208" s="367"/>
      <c r="C208" s="368"/>
      <c r="D208" s="20" t="s">
        <v>2215</v>
      </c>
      <c r="E208" s="21">
        <v>2799</v>
      </c>
      <c r="F208" s="22"/>
      <c r="G208" s="23"/>
      <c r="H208" s="46"/>
      <c r="I208" s="11"/>
      <c r="J208" s="11"/>
      <c r="K208" s="11"/>
      <c r="L208" s="11"/>
      <c r="M208" s="6"/>
      <c r="N208" s="6"/>
      <c r="O208" s="6"/>
      <c r="P208" s="6"/>
    </row>
    <row r="209" spans="1:16" ht="15.75">
      <c r="A209" s="25" t="s">
        <v>3</v>
      </c>
      <c r="B209" s="25" t="s">
        <v>4</v>
      </c>
      <c r="C209" s="25" t="s">
        <v>5</v>
      </c>
      <c r="D209" s="25" t="s">
        <v>6</v>
      </c>
      <c r="E209" s="26" t="s">
        <v>7</v>
      </c>
      <c r="F209" s="26" t="s">
        <v>8</v>
      </c>
      <c r="G209" s="23"/>
      <c r="H209" s="46"/>
      <c r="I209" s="11"/>
      <c r="J209" s="11"/>
      <c r="K209" s="11"/>
      <c r="L209" s="11"/>
      <c r="M209" s="6"/>
      <c r="N209" s="6"/>
      <c r="O209" s="6"/>
      <c r="P209" s="6"/>
    </row>
    <row r="210" spans="1:16" ht="15.75">
      <c r="A210" s="28" t="s">
        <v>2443</v>
      </c>
      <c r="B210" s="28" t="s">
        <v>283</v>
      </c>
      <c r="C210" s="29" t="s">
        <v>12</v>
      </c>
      <c r="D210" s="29">
        <v>0</v>
      </c>
      <c r="E210" s="30">
        <f>$E$208*TOTAL!I$1</f>
        <v>1819.3500000000001</v>
      </c>
      <c r="F210" s="30">
        <f>E210*D210</f>
        <v>0</v>
      </c>
      <c r="G210" s="23" t="str">
        <f>VLOOKUP(A210,'E 08 AGOSTO 2022'!A:C,3,FALSE)</f>
        <v>MAS DE 20</v>
      </c>
      <c r="H210" s="46"/>
      <c r="I210" s="11"/>
      <c r="J210" s="11"/>
      <c r="K210" s="11"/>
      <c r="L210" s="11"/>
      <c r="M210" s="6"/>
      <c r="N210" s="6"/>
      <c r="O210" s="6"/>
      <c r="P210" s="6"/>
    </row>
    <row r="211" spans="1:16" ht="15.75">
      <c r="A211" s="28" t="s">
        <v>2444</v>
      </c>
      <c r="B211" s="28" t="s">
        <v>284</v>
      </c>
      <c r="C211" s="29" t="s">
        <v>15</v>
      </c>
      <c r="D211" s="29">
        <v>0</v>
      </c>
      <c r="E211" s="30">
        <f>$E$208*TOTAL!I$1</f>
        <v>1819.3500000000001</v>
      </c>
      <c r="F211" s="30">
        <f>E211*D211</f>
        <v>0</v>
      </c>
      <c r="G211" s="23" t="str">
        <f>VLOOKUP(A211,'E 08 AGOSTO 2022'!A:C,3,FALSE)</f>
        <v>MAS DE 20</v>
      </c>
      <c r="H211" s="46"/>
      <c r="I211" s="11"/>
      <c r="J211" s="11"/>
      <c r="K211" s="11"/>
      <c r="L211" s="11"/>
      <c r="M211" s="6"/>
      <c r="N211" s="6"/>
      <c r="O211" s="6"/>
      <c r="P211" s="6"/>
    </row>
    <row r="212" spans="1:16" ht="15.75">
      <c r="A212" s="28" t="s">
        <v>2445</v>
      </c>
      <c r="B212" s="28" t="s">
        <v>285</v>
      </c>
      <c r="C212" s="29" t="s">
        <v>18</v>
      </c>
      <c r="D212" s="29">
        <v>0</v>
      </c>
      <c r="E212" s="30">
        <f>$E$208*TOTAL!I$1</f>
        <v>1819.3500000000001</v>
      </c>
      <c r="F212" s="30">
        <f>E212*D212</f>
        <v>0</v>
      </c>
      <c r="G212" s="23" t="str">
        <f>VLOOKUP(A212,'E 08 AGOSTO 2022'!A:C,3,FALSE)</f>
        <v>MAS DE 20</v>
      </c>
      <c r="H212" s="46"/>
      <c r="I212" s="11"/>
      <c r="J212" s="11"/>
      <c r="K212" s="11"/>
      <c r="L212" s="11"/>
      <c r="M212" s="6"/>
      <c r="N212" s="6"/>
      <c r="O212" s="6"/>
      <c r="P212" s="6"/>
    </row>
    <row r="213" spans="1:16" ht="15.75">
      <c r="A213" s="28" t="s">
        <v>2446</v>
      </c>
      <c r="B213" s="28" t="s">
        <v>286</v>
      </c>
      <c r="C213" s="29" t="s">
        <v>21</v>
      </c>
      <c r="D213" s="29">
        <v>0</v>
      </c>
      <c r="E213" s="30">
        <f>$E$208*TOTAL!I$1</f>
        <v>1819.3500000000001</v>
      </c>
      <c r="F213" s="30">
        <f>E213*D213</f>
        <v>0</v>
      </c>
      <c r="G213" s="23" t="str">
        <f>VLOOKUP(A213,'E 08 AGOSTO 2022'!A:C,3,FALSE)</f>
        <v>MAS DE 20</v>
      </c>
      <c r="H213" s="46"/>
      <c r="I213" s="11"/>
      <c r="J213" s="11"/>
      <c r="K213" s="11"/>
      <c r="L213" s="11"/>
      <c r="M213" s="6"/>
      <c r="N213" s="6"/>
      <c r="O213" s="6"/>
      <c r="P213" s="6"/>
    </row>
    <row r="214" spans="1:16" ht="15.75">
      <c r="A214" s="28" t="s">
        <v>2447</v>
      </c>
      <c r="B214" s="28" t="s">
        <v>287</v>
      </c>
      <c r="C214" s="29" t="s">
        <v>36</v>
      </c>
      <c r="D214" s="29">
        <v>0</v>
      </c>
      <c r="E214" s="30">
        <f>$E$208*TOTAL!I$1</f>
        <v>1819.3500000000001</v>
      </c>
      <c r="F214" s="30">
        <f>E214*D214</f>
        <v>0</v>
      </c>
      <c r="G214" s="23" t="str">
        <f>VLOOKUP(A214,'E 08 AGOSTO 2022'!A:C,3,FALSE)</f>
        <v>15</v>
      </c>
      <c r="H214" s="46"/>
      <c r="I214" s="11"/>
      <c r="J214" s="11"/>
      <c r="K214" s="11"/>
      <c r="L214" s="11"/>
      <c r="M214" s="6"/>
      <c r="N214" s="6"/>
      <c r="O214" s="6"/>
      <c r="P214" s="6"/>
    </row>
    <row r="215" spans="1:16" ht="15.75">
      <c r="A215" s="28"/>
      <c r="B215" s="47"/>
      <c r="C215" s="31"/>
      <c r="D215" s="31">
        <f>SUM(D210:D214)</f>
        <v>0</v>
      </c>
      <c r="E215" s="48"/>
      <c r="F215" s="32">
        <f>SUM(F210:F214)</f>
        <v>0</v>
      </c>
      <c r="G215" s="23"/>
      <c r="H215" s="46"/>
      <c r="I215" s="11"/>
      <c r="J215" s="11"/>
      <c r="K215" s="11"/>
      <c r="L215" s="11"/>
      <c r="M215" s="6"/>
      <c r="N215" s="6"/>
      <c r="O215" s="6"/>
      <c r="P215" s="6"/>
    </row>
    <row r="216" spans="1:16" ht="15.75">
      <c r="A216" s="28"/>
      <c r="B216" s="47"/>
      <c r="C216" s="31"/>
      <c r="D216" s="31"/>
      <c r="E216" s="32"/>
      <c r="F216" s="32"/>
      <c r="G216" s="23"/>
      <c r="H216" s="46"/>
      <c r="I216" s="11"/>
      <c r="J216" s="11"/>
      <c r="K216" s="11"/>
      <c r="L216" s="11"/>
      <c r="M216" s="6"/>
      <c r="N216" s="6"/>
      <c r="O216" s="6"/>
      <c r="P216" s="6"/>
    </row>
    <row r="217" spans="1:16" ht="17.25">
      <c r="A217" s="19" t="s">
        <v>288</v>
      </c>
      <c r="B217" s="220"/>
      <c r="C217" s="220"/>
      <c r="D217" s="20" t="s">
        <v>2215</v>
      </c>
      <c r="E217" s="246">
        <v>3999</v>
      </c>
      <c r="F217" s="220"/>
      <c r="G217" s="23"/>
      <c r="H217" s="46"/>
      <c r="I217" s="11"/>
      <c r="J217" s="11"/>
      <c r="K217" s="11"/>
      <c r="L217" s="11"/>
      <c r="M217" s="6"/>
      <c r="N217" s="6"/>
      <c r="O217" s="6"/>
      <c r="P217" s="6"/>
    </row>
    <row r="218" spans="1:16" ht="15.75">
      <c r="A218" s="220"/>
      <c r="B218" s="367"/>
      <c r="C218" s="368"/>
      <c r="D218" s="223"/>
      <c r="E218" s="224"/>
      <c r="F218" s="22"/>
      <c r="G218" s="23"/>
      <c r="H218" s="46"/>
      <c r="I218" s="11"/>
      <c r="J218" s="11"/>
      <c r="K218" s="11"/>
      <c r="L218" s="11"/>
      <c r="M218" s="6"/>
      <c r="N218" s="6"/>
      <c r="O218" s="6"/>
      <c r="P218" s="6"/>
    </row>
    <row r="219" spans="1:16" ht="15.75">
      <c r="A219" s="25" t="s">
        <v>3</v>
      </c>
      <c r="B219" s="25" t="s">
        <v>4</v>
      </c>
      <c r="C219" s="25" t="s">
        <v>5</v>
      </c>
      <c r="D219" s="25" t="s">
        <v>6</v>
      </c>
      <c r="E219" s="26" t="s">
        <v>7</v>
      </c>
      <c r="F219" s="26" t="s">
        <v>8</v>
      </c>
      <c r="G219" s="23"/>
      <c r="H219" s="46"/>
      <c r="I219" s="11"/>
      <c r="J219" s="11"/>
      <c r="K219" s="11"/>
      <c r="L219" s="11"/>
      <c r="M219" s="6"/>
      <c r="N219" s="6"/>
      <c r="O219" s="6"/>
      <c r="P219" s="6"/>
    </row>
    <row r="220" spans="1:16" ht="15.75">
      <c r="A220" s="28" t="s">
        <v>289</v>
      </c>
      <c r="B220" s="28" t="s">
        <v>290</v>
      </c>
      <c r="C220" s="29" t="s">
        <v>12</v>
      </c>
      <c r="D220" s="29">
        <v>0</v>
      </c>
      <c r="E220" s="30">
        <f>$E$217*TOTAL!I$1</f>
        <v>2599.35</v>
      </c>
      <c r="F220" s="30">
        <f t="shared" ref="F220:F229" si="12">E220*D220</f>
        <v>0</v>
      </c>
      <c r="G220" s="23" t="str">
        <f>VLOOKUP(A220,'E 08 AGOSTO 2022'!A:C,3,FALSE)</f>
        <v>MAS DE 20</v>
      </c>
      <c r="H220" s="46"/>
      <c r="I220" s="11"/>
      <c r="J220" s="11"/>
      <c r="K220" s="11"/>
      <c r="L220" s="11"/>
      <c r="M220" s="6"/>
      <c r="N220" s="6"/>
      <c r="O220" s="6"/>
      <c r="P220" s="6"/>
    </row>
    <row r="221" spans="1:16" ht="15.75">
      <c r="A221" s="28" t="s">
        <v>291</v>
      </c>
      <c r="B221" s="28" t="s">
        <v>292</v>
      </c>
      <c r="C221" s="29" t="s">
        <v>15</v>
      </c>
      <c r="D221" s="29">
        <v>0</v>
      </c>
      <c r="E221" s="30">
        <f>$E$217*TOTAL!I$1</f>
        <v>2599.35</v>
      </c>
      <c r="F221" s="30">
        <f t="shared" si="12"/>
        <v>0</v>
      </c>
      <c r="G221" s="23" t="str">
        <f>VLOOKUP(A221,'E 08 AGOSTO 2022'!A:C,3,FALSE)</f>
        <v>MAS DE 20</v>
      </c>
      <c r="H221" s="46"/>
      <c r="I221" s="11"/>
      <c r="J221" s="11"/>
      <c r="K221" s="11"/>
      <c r="L221" s="11"/>
      <c r="M221" s="6"/>
      <c r="N221" s="6"/>
      <c r="O221" s="6"/>
      <c r="P221" s="6"/>
    </row>
    <row r="222" spans="1:16" ht="15.75">
      <c r="A222" s="28" t="s">
        <v>293</v>
      </c>
      <c r="B222" s="28" t="s">
        <v>294</v>
      </c>
      <c r="C222" s="29" t="s">
        <v>18</v>
      </c>
      <c r="D222" s="29">
        <v>0</v>
      </c>
      <c r="E222" s="30">
        <f>$E$217*TOTAL!I$1</f>
        <v>2599.35</v>
      </c>
      <c r="F222" s="30">
        <f t="shared" si="12"/>
        <v>0</v>
      </c>
      <c r="G222" s="23" t="str">
        <f>VLOOKUP(A222,'E 08 AGOSTO 2022'!A:C,3,FALSE)</f>
        <v>MAS DE 20</v>
      </c>
      <c r="H222" s="46"/>
      <c r="I222" s="11"/>
      <c r="J222" s="11"/>
      <c r="K222" s="11"/>
      <c r="L222" s="11"/>
      <c r="M222" s="6"/>
      <c r="N222" s="6"/>
      <c r="O222" s="6"/>
      <c r="P222" s="6"/>
    </row>
    <row r="223" spans="1:16" ht="15.75">
      <c r="A223" s="28" t="s">
        <v>295</v>
      </c>
      <c r="B223" s="28" t="s">
        <v>296</v>
      </c>
      <c r="C223" s="29" t="s">
        <v>21</v>
      </c>
      <c r="D223" s="29">
        <v>0</v>
      </c>
      <c r="E223" s="30">
        <f>$E$217*TOTAL!I$1</f>
        <v>2599.35</v>
      </c>
      <c r="F223" s="30">
        <f t="shared" si="12"/>
        <v>0</v>
      </c>
      <c r="G223" s="23" t="str">
        <f>VLOOKUP(A223,'E 08 AGOSTO 2022'!A:C,3,FALSE)</f>
        <v>MAS DE 20</v>
      </c>
      <c r="H223" s="46"/>
      <c r="I223" s="11"/>
      <c r="J223" s="11"/>
      <c r="K223" s="11"/>
      <c r="L223" s="11"/>
      <c r="M223" s="6"/>
      <c r="N223" s="6"/>
      <c r="O223" s="6"/>
      <c r="P223" s="6"/>
    </row>
    <row r="224" spans="1:16" ht="15.75">
      <c r="A224" s="28" t="s">
        <v>297</v>
      </c>
      <c r="B224" s="28" t="s">
        <v>298</v>
      </c>
      <c r="C224" s="29" t="s">
        <v>36</v>
      </c>
      <c r="D224" s="29">
        <v>0</v>
      </c>
      <c r="E224" s="30">
        <f>$E$217*TOTAL!I$1</f>
        <v>2599.35</v>
      </c>
      <c r="F224" s="30">
        <f t="shared" si="12"/>
        <v>0</v>
      </c>
      <c r="G224" s="23" t="str">
        <f>VLOOKUP(A224,'E 08 AGOSTO 2022'!A:C,3,FALSE)</f>
        <v>7</v>
      </c>
      <c r="H224" s="46"/>
      <c r="I224" s="11"/>
      <c r="J224" s="11"/>
      <c r="K224" s="11"/>
      <c r="L224" s="11"/>
      <c r="M224" s="6"/>
      <c r="N224" s="6"/>
      <c r="O224" s="6"/>
      <c r="P224" s="6"/>
    </row>
    <row r="225" spans="1:16" ht="15.75">
      <c r="A225" s="28" t="s">
        <v>299</v>
      </c>
      <c r="B225" s="28" t="s">
        <v>300</v>
      </c>
      <c r="C225" s="29" t="s">
        <v>12</v>
      </c>
      <c r="D225" s="29">
        <v>0</v>
      </c>
      <c r="E225" s="30">
        <f>$E$217*TOTAL!I$1</f>
        <v>2599.35</v>
      </c>
      <c r="F225" s="30">
        <f t="shared" si="12"/>
        <v>0</v>
      </c>
      <c r="G225" s="23" t="str">
        <f>VLOOKUP(A225,'E 08 AGOSTO 2022'!A:C,3,FALSE)</f>
        <v>3</v>
      </c>
      <c r="H225" s="46"/>
      <c r="I225" s="11"/>
      <c r="J225" s="11"/>
      <c r="K225" s="11"/>
      <c r="L225" s="11"/>
      <c r="M225" s="6"/>
      <c r="N225" s="6"/>
      <c r="O225" s="6"/>
      <c r="P225" s="6"/>
    </row>
    <row r="226" spans="1:16" ht="15.75">
      <c r="A226" s="28" t="s">
        <v>301</v>
      </c>
      <c r="B226" s="28" t="s">
        <v>302</v>
      </c>
      <c r="C226" s="29" t="s">
        <v>15</v>
      </c>
      <c r="D226" s="29">
        <v>0</v>
      </c>
      <c r="E226" s="30">
        <f>$E$217*TOTAL!I$1</f>
        <v>2599.35</v>
      </c>
      <c r="F226" s="30">
        <f t="shared" si="12"/>
        <v>0</v>
      </c>
      <c r="G226" s="23" t="str">
        <f>VLOOKUP(A226,'E 08 AGOSTO 2022'!A:C,3,FALSE)</f>
        <v>10</v>
      </c>
      <c r="H226" s="46"/>
      <c r="I226" s="11"/>
      <c r="J226" s="11"/>
      <c r="K226" s="11"/>
      <c r="L226" s="11"/>
      <c r="M226" s="6"/>
      <c r="N226" s="6"/>
      <c r="O226" s="6"/>
      <c r="P226" s="6"/>
    </row>
    <row r="227" spans="1:16" ht="15.75" hidden="1">
      <c r="A227" s="28" t="s">
        <v>303</v>
      </c>
      <c r="B227" s="28" t="s">
        <v>304</v>
      </c>
      <c r="C227" s="29" t="s">
        <v>18</v>
      </c>
      <c r="D227" s="29">
        <v>0</v>
      </c>
      <c r="E227" s="30">
        <f>$E$217*TOTAL!I$1</f>
        <v>2599.35</v>
      </c>
      <c r="F227" s="30">
        <f t="shared" si="12"/>
        <v>0</v>
      </c>
      <c r="G227" s="23" t="e">
        <f>VLOOKUP(A227,'E 08 AGOSTO 2022'!A:C,3,FALSE)</f>
        <v>#N/A</v>
      </c>
      <c r="H227" s="46"/>
      <c r="I227" s="11"/>
      <c r="J227" s="11"/>
      <c r="K227" s="11"/>
      <c r="L227" s="11"/>
      <c r="M227" s="6"/>
      <c r="N227" s="6"/>
      <c r="O227" s="6"/>
      <c r="P227" s="6"/>
    </row>
    <row r="228" spans="1:16" ht="15.75">
      <c r="A228" s="28" t="s">
        <v>305</v>
      </c>
      <c r="B228" s="28" t="s">
        <v>306</v>
      </c>
      <c r="C228" s="29" t="s">
        <v>21</v>
      </c>
      <c r="D228" s="29">
        <v>0</v>
      </c>
      <c r="E228" s="30">
        <f>$E$217*TOTAL!I$1</f>
        <v>2599.35</v>
      </c>
      <c r="F228" s="30">
        <f t="shared" si="12"/>
        <v>0</v>
      </c>
      <c r="G228" s="23" t="str">
        <f>VLOOKUP(A228,'E 08 AGOSTO 2022'!A:C,3,FALSE)</f>
        <v>1</v>
      </c>
      <c r="H228" s="46"/>
      <c r="I228" s="11"/>
      <c r="J228" s="11"/>
      <c r="K228" s="11"/>
      <c r="L228" s="11"/>
      <c r="M228" s="6"/>
      <c r="N228" s="6"/>
      <c r="O228" s="6"/>
      <c r="P228" s="6"/>
    </row>
    <row r="229" spans="1:16" ht="15.75" hidden="1">
      <c r="A229" s="28" t="s">
        <v>307</v>
      </c>
      <c r="B229" s="28" t="s">
        <v>308</v>
      </c>
      <c r="C229" s="29" t="s">
        <v>36</v>
      </c>
      <c r="D229" s="29">
        <v>0</v>
      </c>
      <c r="E229" s="30">
        <f>$E$217*TOTAL!I$1</f>
        <v>2599.35</v>
      </c>
      <c r="F229" s="30">
        <f t="shared" si="12"/>
        <v>0</v>
      </c>
      <c r="G229" s="23" t="e">
        <f>VLOOKUP(A229,'E 08 AGOSTO 2022'!A:C,3,FALSE)</f>
        <v>#N/A</v>
      </c>
      <c r="H229" s="46"/>
      <c r="I229" s="11"/>
      <c r="J229" s="11"/>
      <c r="K229" s="11"/>
      <c r="L229" s="11"/>
      <c r="M229" s="6"/>
      <c r="N229" s="6"/>
      <c r="O229" s="6"/>
      <c r="P229" s="6"/>
    </row>
    <row r="230" spans="1:16" ht="15.75">
      <c r="A230" s="38"/>
      <c r="B230" s="48"/>
      <c r="C230" s="48"/>
      <c r="D230" s="31">
        <f>SUM(D220:D229)</f>
        <v>0</v>
      </c>
      <c r="E230" s="48"/>
      <c r="F230" s="32">
        <f>SUM(F220:F229)</f>
        <v>0</v>
      </c>
      <c r="G230" s="23"/>
      <c r="H230" s="46"/>
      <c r="I230" s="11"/>
      <c r="J230" s="11"/>
      <c r="K230" s="11"/>
      <c r="L230" s="11"/>
      <c r="M230" s="6"/>
      <c r="N230" s="6"/>
      <c r="O230" s="6"/>
      <c r="P230" s="6"/>
    </row>
    <row r="231" spans="1:16" ht="15.75">
      <c r="A231" s="38"/>
      <c r="B231" s="48"/>
      <c r="C231" s="48"/>
      <c r="D231" s="31"/>
      <c r="E231" s="48"/>
      <c r="F231" s="32"/>
      <c r="G231" s="23"/>
      <c r="H231" s="46"/>
      <c r="I231" s="11"/>
      <c r="J231" s="11"/>
      <c r="K231" s="11"/>
      <c r="L231" s="11"/>
      <c r="M231" s="6"/>
      <c r="N231" s="6"/>
      <c r="O231" s="6"/>
      <c r="P231" s="6"/>
    </row>
    <row r="232" spans="1:16" ht="17.25">
      <c r="A232" s="19" t="s">
        <v>309</v>
      </c>
      <c r="B232" s="367"/>
      <c r="C232" s="368"/>
      <c r="D232" s="20" t="s">
        <v>2215</v>
      </c>
      <c r="E232" s="21">
        <v>2499</v>
      </c>
      <c r="F232" s="22"/>
      <c r="G232" s="23"/>
      <c r="H232" s="46"/>
      <c r="I232" s="11"/>
      <c r="J232" s="11"/>
      <c r="K232" s="11"/>
      <c r="L232" s="11"/>
      <c r="M232" s="6"/>
      <c r="N232" s="6"/>
      <c r="O232" s="6"/>
      <c r="P232" s="6"/>
    </row>
    <row r="233" spans="1:16" ht="15.75">
      <c r="A233" s="25" t="s">
        <v>3</v>
      </c>
      <c r="B233" s="25" t="s">
        <v>4</v>
      </c>
      <c r="C233" s="25" t="s">
        <v>5</v>
      </c>
      <c r="D233" s="25" t="s">
        <v>6</v>
      </c>
      <c r="E233" s="26" t="s">
        <v>7</v>
      </c>
      <c r="F233" s="26" t="s">
        <v>8</v>
      </c>
      <c r="G233" s="27"/>
      <c r="H233" s="46"/>
      <c r="I233" s="11"/>
      <c r="J233" s="11"/>
      <c r="K233" s="11"/>
      <c r="L233" s="11"/>
      <c r="M233" s="6"/>
      <c r="N233" s="6"/>
      <c r="O233" s="6"/>
      <c r="P233" s="6"/>
    </row>
    <row r="234" spans="1:16" ht="15.75">
      <c r="A234" s="28" t="s">
        <v>310</v>
      </c>
      <c r="B234" s="28" t="s">
        <v>311</v>
      </c>
      <c r="C234" s="29" t="s">
        <v>12</v>
      </c>
      <c r="D234" s="29">
        <v>0</v>
      </c>
      <c r="E234" s="30">
        <f>$E$232*TOTAL!I$1</f>
        <v>1624.3500000000001</v>
      </c>
      <c r="F234" s="30">
        <f>E234*D234</f>
        <v>0</v>
      </c>
      <c r="G234" s="23" t="str">
        <f>VLOOKUP(A234,'E 08 AGOSTO 2022'!A:C,3,FALSE)</f>
        <v>MAS DE 20</v>
      </c>
      <c r="H234" s="46"/>
      <c r="I234" s="11"/>
      <c r="J234" s="11"/>
      <c r="K234" s="11"/>
      <c r="L234" s="11"/>
      <c r="M234" s="6"/>
      <c r="N234" s="6"/>
      <c r="O234" s="6"/>
      <c r="P234" s="6"/>
    </row>
    <row r="235" spans="1:16" ht="15.75">
      <c r="A235" s="28" t="s">
        <v>312</v>
      </c>
      <c r="B235" s="28" t="s">
        <v>313</v>
      </c>
      <c r="C235" s="29" t="s">
        <v>15</v>
      </c>
      <c r="D235" s="29">
        <v>0</v>
      </c>
      <c r="E235" s="30">
        <f>$E$232*TOTAL!I$1</f>
        <v>1624.3500000000001</v>
      </c>
      <c r="F235" s="30">
        <f>E235*D235</f>
        <v>0</v>
      </c>
      <c r="G235" s="23" t="str">
        <f>VLOOKUP(A235,'E 08 AGOSTO 2022'!A:C,3,FALSE)</f>
        <v>MAS DE 20</v>
      </c>
      <c r="H235" s="46"/>
      <c r="I235" s="11"/>
      <c r="J235" s="11"/>
      <c r="K235" s="11"/>
      <c r="L235" s="11"/>
      <c r="M235" s="6"/>
      <c r="N235" s="6"/>
      <c r="O235" s="6"/>
      <c r="P235" s="6"/>
    </row>
    <row r="236" spans="1:16" ht="15.75">
      <c r="A236" s="28" t="s">
        <v>314</v>
      </c>
      <c r="B236" s="28" t="s">
        <v>315</v>
      </c>
      <c r="C236" s="29" t="s">
        <v>18</v>
      </c>
      <c r="D236" s="29">
        <v>0</v>
      </c>
      <c r="E236" s="30">
        <f>$E$232*TOTAL!I$1</f>
        <v>1624.3500000000001</v>
      </c>
      <c r="F236" s="30">
        <f>E236*D236</f>
        <v>0</v>
      </c>
      <c r="G236" s="23" t="str">
        <f>VLOOKUP(A236,'E 08 AGOSTO 2022'!A:C,3,FALSE)</f>
        <v>MAS DE 20</v>
      </c>
      <c r="H236" s="46"/>
      <c r="I236" s="11"/>
      <c r="J236" s="11"/>
      <c r="K236" s="11"/>
      <c r="L236" s="11"/>
      <c r="M236" s="6"/>
      <c r="N236" s="6"/>
      <c r="O236" s="6"/>
      <c r="P236" s="6"/>
    </row>
    <row r="237" spans="1:16" ht="15.75">
      <c r="A237" s="28" t="s">
        <v>316</v>
      </c>
      <c r="B237" s="28" t="s">
        <v>317</v>
      </c>
      <c r="C237" s="29" t="s">
        <v>21</v>
      </c>
      <c r="D237" s="29">
        <v>0</v>
      </c>
      <c r="E237" s="30">
        <f>$E$232*TOTAL!I$1</f>
        <v>1624.3500000000001</v>
      </c>
      <c r="F237" s="30">
        <f>E237*D237</f>
        <v>0</v>
      </c>
      <c r="G237" s="23" t="str">
        <f>VLOOKUP(A237,'E 08 AGOSTO 2022'!A:C,3,FALSE)</f>
        <v>MAS DE 20</v>
      </c>
      <c r="H237" s="46"/>
      <c r="I237" s="11"/>
      <c r="J237" s="11"/>
      <c r="K237" s="11"/>
      <c r="L237" s="11"/>
      <c r="M237" s="6"/>
      <c r="N237" s="6"/>
      <c r="O237" s="6"/>
      <c r="P237" s="6"/>
    </row>
    <row r="238" spans="1:16" ht="15.75">
      <c r="A238" s="28" t="s">
        <v>318</v>
      </c>
      <c r="B238" s="28" t="s">
        <v>319</v>
      </c>
      <c r="C238" s="29" t="s">
        <v>36</v>
      </c>
      <c r="D238" s="29">
        <v>0</v>
      </c>
      <c r="E238" s="30">
        <f>$E$232*TOTAL!I$1</f>
        <v>1624.3500000000001</v>
      </c>
      <c r="F238" s="30">
        <f>E238*D238</f>
        <v>0</v>
      </c>
      <c r="G238" s="23" t="str">
        <f>VLOOKUP(A238,'E 08 AGOSTO 2022'!A:C,3,FALSE)</f>
        <v>MAS DE 20</v>
      </c>
      <c r="H238" s="46"/>
      <c r="I238" s="11"/>
      <c r="J238" s="11"/>
      <c r="K238" s="11"/>
      <c r="L238" s="11"/>
      <c r="M238" s="6"/>
      <c r="N238" s="6"/>
      <c r="O238" s="6"/>
      <c r="P238" s="6"/>
    </row>
    <row r="239" spans="1:16" ht="21">
      <c r="A239" s="38"/>
      <c r="B239" s="39"/>
      <c r="C239" s="39"/>
      <c r="D239" s="31">
        <f>SUM(D234:D238)</f>
        <v>0</v>
      </c>
      <c r="E239" s="29"/>
      <c r="F239" s="40">
        <f>SUM(F234:F238)</f>
        <v>0</v>
      </c>
      <c r="G239" s="23"/>
      <c r="H239" s="46"/>
      <c r="I239" s="11"/>
      <c r="J239" s="11"/>
      <c r="K239" s="11"/>
      <c r="L239" s="11"/>
      <c r="M239" s="6"/>
      <c r="N239" s="6"/>
      <c r="O239" s="6"/>
      <c r="P239" s="6"/>
    </row>
    <row r="240" spans="1:16" ht="15.75">
      <c r="A240" s="38"/>
      <c r="B240" s="48"/>
      <c r="C240" s="48"/>
      <c r="D240" s="31"/>
      <c r="E240" s="48"/>
      <c r="F240" s="32"/>
      <c r="G240" s="23"/>
      <c r="H240" s="46"/>
      <c r="I240" s="11"/>
      <c r="J240" s="11"/>
      <c r="K240" s="11"/>
      <c r="L240" s="11"/>
      <c r="M240" s="6"/>
      <c r="N240" s="6"/>
      <c r="O240" s="6"/>
      <c r="P240" s="6"/>
    </row>
    <row r="241" spans="1:16" ht="17.25">
      <c r="A241" s="19" t="s">
        <v>320</v>
      </c>
      <c r="B241" s="367"/>
      <c r="C241" s="368"/>
      <c r="D241" s="20" t="s">
        <v>2215</v>
      </c>
      <c r="E241" s="21">
        <v>3299</v>
      </c>
      <c r="F241" s="22"/>
      <c r="G241" s="23"/>
      <c r="H241" s="46"/>
      <c r="I241" s="11"/>
      <c r="J241" s="11"/>
      <c r="K241" s="11"/>
      <c r="L241" s="11"/>
      <c r="M241" s="6"/>
      <c r="N241" s="6"/>
      <c r="O241" s="6"/>
      <c r="P241" s="6"/>
    </row>
    <row r="242" spans="1:16" ht="15.75">
      <c r="A242" s="25" t="s">
        <v>3</v>
      </c>
      <c r="B242" s="25" t="s">
        <v>4</v>
      </c>
      <c r="C242" s="25" t="s">
        <v>5</v>
      </c>
      <c r="D242" s="25" t="s">
        <v>6</v>
      </c>
      <c r="E242" s="26" t="s">
        <v>7</v>
      </c>
      <c r="F242" s="26" t="s">
        <v>8</v>
      </c>
      <c r="G242" s="27"/>
      <c r="H242" s="46"/>
      <c r="I242" s="11"/>
      <c r="J242" s="11"/>
      <c r="K242" s="11"/>
      <c r="L242" s="11"/>
      <c r="M242" s="6"/>
      <c r="N242" s="6"/>
      <c r="O242" s="6"/>
      <c r="P242" s="6"/>
    </row>
    <row r="243" spans="1:16" ht="15.75" hidden="1">
      <c r="A243" s="28" t="s">
        <v>2448</v>
      </c>
      <c r="B243" s="28" t="s">
        <v>321</v>
      </c>
      <c r="C243" s="29" t="s">
        <v>12</v>
      </c>
      <c r="D243" s="29">
        <v>0</v>
      </c>
      <c r="E243" s="30">
        <f>$E$241*TOTAL!I$1</f>
        <v>2144.35</v>
      </c>
      <c r="F243" s="30">
        <f>E243*D243</f>
        <v>0</v>
      </c>
      <c r="G243" s="23" t="e">
        <f>VLOOKUP(A243,'E 08 AGOSTO 2022'!A:C,3,FALSE)</f>
        <v>#N/A</v>
      </c>
      <c r="H243" s="46"/>
      <c r="I243" s="11"/>
      <c r="J243" s="11"/>
      <c r="K243" s="11"/>
      <c r="L243" s="11"/>
      <c r="M243" s="6"/>
      <c r="N243" s="6"/>
      <c r="O243" s="6"/>
      <c r="P243" s="6"/>
    </row>
    <row r="244" spans="1:16" ht="15.75" hidden="1">
      <c r="A244" s="28" t="s">
        <v>2449</v>
      </c>
      <c r="B244" s="28" t="s">
        <v>322</v>
      </c>
      <c r="C244" s="29" t="s">
        <v>15</v>
      </c>
      <c r="D244" s="29">
        <v>0</v>
      </c>
      <c r="E244" s="30">
        <f>$E$241*TOTAL!I$1</f>
        <v>2144.35</v>
      </c>
      <c r="F244" s="30">
        <f>E244*D244</f>
        <v>0</v>
      </c>
      <c r="G244" s="23" t="e">
        <f>VLOOKUP(A244,'E 08 AGOSTO 2022'!A:C,3,FALSE)</f>
        <v>#N/A</v>
      </c>
      <c r="H244" s="46"/>
      <c r="I244" s="11"/>
      <c r="J244" s="11"/>
      <c r="K244" s="11"/>
      <c r="L244" s="11"/>
      <c r="M244" s="6"/>
      <c r="N244" s="6"/>
      <c r="O244" s="6"/>
      <c r="P244" s="6"/>
    </row>
    <row r="245" spans="1:16" ht="15.75">
      <c r="A245" s="28" t="s">
        <v>2450</v>
      </c>
      <c r="B245" s="28" t="s">
        <v>323</v>
      </c>
      <c r="C245" s="29" t="s">
        <v>18</v>
      </c>
      <c r="D245" s="29">
        <v>0</v>
      </c>
      <c r="E245" s="30">
        <f>$E$241*TOTAL!I$1</f>
        <v>2144.35</v>
      </c>
      <c r="F245" s="30">
        <f>E245*D245</f>
        <v>0</v>
      </c>
      <c r="G245" s="23" t="str">
        <f>VLOOKUP(A245,'E 08 AGOSTO 2022'!A:C,3,FALSE)</f>
        <v>2</v>
      </c>
      <c r="H245" s="46"/>
      <c r="I245" s="11"/>
      <c r="J245" s="11"/>
      <c r="K245" s="11"/>
      <c r="L245" s="11"/>
      <c r="M245" s="6"/>
      <c r="N245" s="6"/>
      <c r="O245" s="6"/>
      <c r="P245" s="6"/>
    </row>
    <row r="246" spans="1:16" ht="15.75">
      <c r="A246" s="28" t="s">
        <v>2451</v>
      </c>
      <c r="B246" s="28" t="s">
        <v>324</v>
      </c>
      <c r="C246" s="29" t="s">
        <v>21</v>
      </c>
      <c r="D246" s="29">
        <v>0</v>
      </c>
      <c r="E246" s="30">
        <f>$E$241*TOTAL!I$1</f>
        <v>2144.35</v>
      </c>
      <c r="F246" s="30">
        <f>E246*D246</f>
        <v>0</v>
      </c>
      <c r="G246" s="23" t="str">
        <f>VLOOKUP(A246,'E 08 AGOSTO 2022'!A:C,3,FALSE)</f>
        <v>4</v>
      </c>
      <c r="H246" s="46"/>
      <c r="I246" s="11"/>
      <c r="J246" s="11"/>
      <c r="K246" s="11"/>
      <c r="L246" s="11"/>
      <c r="M246" s="6"/>
      <c r="N246" s="6"/>
      <c r="O246" s="6"/>
      <c r="P246" s="6"/>
    </row>
    <row r="247" spans="1:16" ht="15.75">
      <c r="A247" s="28" t="s">
        <v>2452</v>
      </c>
      <c r="B247" s="28" t="s">
        <v>325</v>
      </c>
      <c r="C247" s="29" t="s">
        <v>36</v>
      </c>
      <c r="D247" s="29">
        <v>0</v>
      </c>
      <c r="E247" s="30">
        <f>$E$241*TOTAL!I$1</f>
        <v>2144.35</v>
      </c>
      <c r="F247" s="30">
        <f>E247*D247</f>
        <v>0</v>
      </c>
      <c r="G247" s="23" t="str">
        <f>VLOOKUP(A247,'E 08 AGOSTO 2022'!A:C,3,FALSE)</f>
        <v>2</v>
      </c>
      <c r="H247" s="46"/>
      <c r="I247" s="11"/>
      <c r="J247" s="11"/>
      <c r="K247" s="11"/>
      <c r="L247" s="11"/>
      <c r="M247" s="6"/>
      <c r="N247" s="6"/>
      <c r="O247" s="6"/>
      <c r="P247" s="6"/>
    </row>
    <row r="248" spans="1:16" ht="21">
      <c r="A248" s="38"/>
      <c r="B248" s="39"/>
      <c r="C248" s="39"/>
      <c r="D248" s="31">
        <f>SUM(D243:D247)</f>
        <v>0</v>
      </c>
      <c r="E248" s="29"/>
      <c r="F248" s="40">
        <f>SUM(F243:F247)</f>
        <v>0</v>
      </c>
      <c r="G248" s="23"/>
      <c r="H248" s="46"/>
      <c r="I248" s="11"/>
      <c r="J248" s="11"/>
      <c r="K248" s="11"/>
      <c r="L248" s="11"/>
      <c r="M248" s="6"/>
      <c r="N248" s="6"/>
      <c r="O248" s="6"/>
      <c r="P248" s="6"/>
    </row>
    <row r="249" spans="1:16" ht="17.25">
      <c r="A249" s="19" t="s">
        <v>326</v>
      </c>
      <c r="B249" s="220"/>
      <c r="C249" s="220"/>
      <c r="D249" s="20" t="s">
        <v>2215</v>
      </c>
      <c r="E249" s="246">
        <v>4499</v>
      </c>
      <c r="F249" s="220"/>
      <c r="G249" s="23"/>
      <c r="H249" s="46"/>
      <c r="I249" s="11"/>
      <c r="J249" s="11"/>
      <c r="K249" s="11"/>
      <c r="L249" s="11"/>
      <c r="M249" s="6"/>
      <c r="N249" s="6"/>
      <c r="O249" s="6"/>
      <c r="P249" s="6"/>
    </row>
    <row r="250" spans="1:16" ht="15.75">
      <c r="A250" s="220"/>
      <c r="B250" s="367"/>
      <c r="C250" s="368"/>
      <c r="D250" s="223"/>
      <c r="E250" s="224"/>
      <c r="F250" s="22"/>
      <c r="G250" s="23"/>
      <c r="H250" s="46"/>
      <c r="I250" s="11"/>
      <c r="J250" s="11"/>
      <c r="K250" s="11"/>
      <c r="L250" s="11"/>
      <c r="M250" s="6"/>
      <c r="N250" s="6"/>
      <c r="O250" s="6"/>
      <c r="P250" s="6"/>
    </row>
    <row r="251" spans="1:16" ht="15.75">
      <c r="A251" s="25" t="s">
        <v>3</v>
      </c>
      <c r="B251" s="25" t="s">
        <v>4</v>
      </c>
      <c r="C251" s="25" t="s">
        <v>5</v>
      </c>
      <c r="D251" s="25" t="s">
        <v>6</v>
      </c>
      <c r="E251" s="26" t="s">
        <v>7</v>
      </c>
      <c r="F251" s="26" t="s">
        <v>8</v>
      </c>
      <c r="G251" s="23"/>
      <c r="H251" s="46"/>
      <c r="I251" s="11"/>
      <c r="J251" s="11"/>
      <c r="K251" s="11"/>
      <c r="L251" s="11"/>
      <c r="M251" s="6"/>
      <c r="N251" s="6"/>
      <c r="O251" s="6"/>
      <c r="P251" s="6"/>
    </row>
    <row r="252" spans="1:16" ht="15.75">
      <c r="A252" s="28" t="s">
        <v>327</v>
      </c>
      <c r="B252" s="28" t="s">
        <v>328</v>
      </c>
      <c r="C252" s="28" t="s">
        <v>12</v>
      </c>
      <c r="D252" s="28">
        <v>0</v>
      </c>
      <c r="E252" s="30">
        <f>$E$249*TOTAL!I$1</f>
        <v>2924.35</v>
      </c>
      <c r="F252" s="30">
        <f t="shared" ref="F252:F271" si="13">E252*D252</f>
        <v>0</v>
      </c>
      <c r="G252" s="23" t="str">
        <f>VLOOKUP(A252,'E 08 AGOSTO 2022'!A:C,3,FALSE)</f>
        <v>MAS DE 20</v>
      </c>
      <c r="H252" s="46"/>
      <c r="I252" s="11"/>
      <c r="J252" s="11"/>
      <c r="K252" s="11"/>
      <c r="L252" s="11"/>
      <c r="M252" s="6"/>
      <c r="N252" s="6"/>
      <c r="O252" s="6"/>
      <c r="P252" s="6"/>
    </row>
    <row r="253" spans="1:16" ht="15.75">
      <c r="A253" s="28" t="s">
        <v>329</v>
      </c>
      <c r="B253" s="28" t="s">
        <v>330</v>
      </c>
      <c r="C253" s="28" t="s">
        <v>15</v>
      </c>
      <c r="D253" s="28">
        <v>0</v>
      </c>
      <c r="E253" s="30">
        <f>$E$249*TOTAL!I$1</f>
        <v>2924.35</v>
      </c>
      <c r="F253" s="30">
        <f t="shared" si="13"/>
        <v>0</v>
      </c>
      <c r="G253" s="23" t="str">
        <f>VLOOKUP(A253,'E 08 AGOSTO 2022'!A:C,3,FALSE)</f>
        <v>MAS DE 20</v>
      </c>
      <c r="H253" s="46"/>
      <c r="I253" s="11"/>
      <c r="J253" s="11"/>
      <c r="K253" s="11"/>
      <c r="L253" s="11"/>
      <c r="M253" s="6"/>
      <c r="N253" s="6"/>
      <c r="O253" s="6"/>
      <c r="P253" s="6"/>
    </row>
    <row r="254" spans="1:16" ht="15.75">
      <c r="A254" s="28" t="s">
        <v>331</v>
      </c>
      <c r="B254" s="28" t="s">
        <v>332</v>
      </c>
      <c r="C254" s="28" t="s">
        <v>18</v>
      </c>
      <c r="D254" s="28">
        <v>0</v>
      </c>
      <c r="E254" s="30">
        <f>$E$249*TOTAL!I$1</f>
        <v>2924.35</v>
      </c>
      <c r="F254" s="30">
        <f t="shared" si="13"/>
        <v>0</v>
      </c>
      <c r="G254" s="23" t="str">
        <f>VLOOKUP(A254,'E 08 AGOSTO 2022'!A:C,3,FALSE)</f>
        <v>MAS DE 20</v>
      </c>
      <c r="H254" s="46"/>
      <c r="I254" s="11"/>
      <c r="J254" s="11"/>
      <c r="K254" s="11"/>
      <c r="L254" s="11"/>
      <c r="M254" s="6"/>
      <c r="N254" s="6"/>
      <c r="O254" s="6"/>
      <c r="P254" s="6"/>
    </row>
    <row r="255" spans="1:16" ht="15.75">
      <c r="A255" s="28" t="s">
        <v>333</v>
      </c>
      <c r="B255" s="28" t="s">
        <v>334</v>
      </c>
      <c r="C255" s="28" t="s">
        <v>21</v>
      </c>
      <c r="D255" s="28">
        <v>0</v>
      </c>
      <c r="E255" s="30">
        <f>$E$249*TOTAL!I$1</f>
        <v>2924.35</v>
      </c>
      <c r="F255" s="30">
        <f t="shared" si="13"/>
        <v>0</v>
      </c>
      <c r="G255" s="23" t="str">
        <f>VLOOKUP(A255,'E 08 AGOSTO 2022'!A:C,3,FALSE)</f>
        <v>MAS DE 20</v>
      </c>
      <c r="H255" s="46"/>
      <c r="I255" s="11"/>
      <c r="J255" s="11"/>
      <c r="K255" s="11"/>
      <c r="L255" s="11"/>
      <c r="M255" s="6"/>
      <c r="N255" s="6"/>
      <c r="O255" s="6"/>
      <c r="P255" s="6"/>
    </row>
    <row r="256" spans="1:16" ht="15.75">
      <c r="A256" s="28" t="s">
        <v>335</v>
      </c>
      <c r="B256" s="28" t="s">
        <v>336</v>
      </c>
      <c r="C256" s="28" t="s">
        <v>36</v>
      </c>
      <c r="D256" s="28">
        <v>0</v>
      </c>
      <c r="E256" s="30">
        <f>$E$249*TOTAL!I$1</f>
        <v>2924.35</v>
      </c>
      <c r="F256" s="30">
        <f t="shared" si="13"/>
        <v>0</v>
      </c>
      <c r="G256" s="23" t="str">
        <f>VLOOKUP(A256,'E 08 AGOSTO 2022'!A:C,3,FALSE)</f>
        <v>10</v>
      </c>
      <c r="H256" s="46"/>
      <c r="I256" s="11"/>
      <c r="J256" s="11"/>
      <c r="K256" s="11"/>
      <c r="L256" s="11"/>
      <c r="M256" s="6"/>
      <c r="N256" s="6"/>
      <c r="O256" s="6"/>
      <c r="P256" s="6"/>
    </row>
    <row r="257" spans="1:16" ht="15.75">
      <c r="A257" s="28" t="s">
        <v>337</v>
      </c>
      <c r="B257" s="28" t="s">
        <v>338</v>
      </c>
      <c r="C257" s="28" t="s">
        <v>12</v>
      </c>
      <c r="D257" s="28">
        <v>0</v>
      </c>
      <c r="E257" s="30">
        <f>$E$249*TOTAL!I$1</f>
        <v>2924.35</v>
      </c>
      <c r="F257" s="30">
        <f t="shared" si="13"/>
        <v>0</v>
      </c>
      <c r="G257" s="23" t="str">
        <f>VLOOKUP(A257,'E 08 AGOSTO 2022'!A:C,3,FALSE)</f>
        <v>MAS DE 20</v>
      </c>
      <c r="H257" s="46"/>
      <c r="I257" s="11"/>
      <c r="J257" s="11"/>
      <c r="K257" s="11"/>
      <c r="L257" s="11"/>
      <c r="M257" s="6"/>
      <c r="N257" s="6"/>
      <c r="O257" s="6"/>
      <c r="P257" s="6"/>
    </row>
    <row r="258" spans="1:16" ht="15.75">
      <c r="A258" s="28" t="s">
        <v>339</v>
      </c>
      <c r="B258" s="28" t="s">
        <v>340</v>
      </c>
      <c r="C258" s="28" t="s">
        <v>15</v>
      </c>
      <c r="D258" s="28">
        <v>0</v>
      </c>
      <c r="E258" s="30">
        <f>$E$249*TOTAL!I$1</f>
        <v>2924.35</v>
      </c>
      <c r="F258" s="30">
        <f t="shared" si="13"/>
        <v>0</v>
      </c>
      <c r="G258" s="23" t="str">
        <f>VLOOKUP(A258,'E 08 AGOSTO 2022'!A:C,3,FALSE)</f>
        <v>MAS DE 20</v>
      </c>
      <c r="H258" s="46"/>
      <c r="I258" s="11"/>
      <c r="J258" s="11"/>
      <c r="K258" s="11"/>
      <c r="L258" s="11"/>
      <c r="M258" s="6"/>
      <c r="N258" s="6"/>
      <c r="O258" s="6"/>
      <c r="P258" s="6"/>
    </row>
    <row r="259" spans="1:16" ht="15.75">
      <c r="A259" s="28" t="s">
        <v>341</v>
      </c>
      <c r="B259" s="28" t="s">
        <v>342</v>
      </c>
      <c r="C259" s="28" t="s">
        <v>18</v>
      </c>
      <c r="D259" s="28">
        <v>0</v>
      </c>
      <c r="E259" s="30">
        <f>$E$249*TOTAL!I$1</f>
        <v>2924.35</v>
      </c>
      <c r="F259" s="30">
        <f t="shared" si="13"/>
        <v>0</v>
      </c>
      <c r="G259" s="23" t="str">
        <f>VLOOKUP(A259,'E 08 AGOSTO 2022'!A:C,3,FALSE)</f>
        <v>MAS DE 20</v>
      </c>
      <c r="H259" s="46"/>
      <c r="I259" s="11"/>
      <c r="J259" s="11"/>
      <c r="K259" s="11"/>
      <c r="L259" s="11"/>
      <c r="M259" s="6"/>
      <c r="N259" s="6"/>
      <c r="O259" s="6"/>
      <c r="P259" s="6"/>
    </row>
    <row r="260" spans="1:16" ht="15.75">
      <c r="A260" s="28" t="s">
        <v>343</v>
      </c>
      <c r="B260" s="28" t="s">
        <v>344</v>
      </c>
      <c r="C260" s="28" t="s">
        <v>21</v>
      </c>
      <c r="D260" s="28">
        <v>0</v>
      </c>
      <c r="E260" s="30">
        <f>$E$249*TOTAL!I$1</f>
        <v>2924.35</v>
      </c>
      <c r="F260" s="30">
        <f t="shared" si="13"/>
        <v>0</v>
      </c>
      <c r="G260" s="23" t="str">
        <f>VLOOKUP(A260,'E 08 AGOSTO 2022'!A:C,3,FALSE)</f>
        <v>MAS DE 20</v>
      </c>
      <c r="H260" s="46"/>
      <c r="I260" s="11"/>
      <c r="J260" s="11"/>
      <c r="K260" s="11"/>
      <c r="L260" s="11"/>
      <c r="M260" s="6"/>
      <c r="N260" s="6"/>
      <c r="O260" s="6"/>
      <c r="P260" s="6"/>
    </row>
    <row r="261" spans="1:16" ht="15.75">
      <c r="A261" s="28" t="s">
        <v>345</v>
      </c>
      <c r="B261" s="28" t="s">
        <v>346</v>
      </c>
      <c r="C261" s="28" t="s">
        <v>36</v>
      </c>
      <c r="D261" s="28">
        <v>0</v>
      </c>
      <c r="E261" s="30">
        <f>$E$249*TOTAL!I$1</f>
        <v>2924.35</v>
      </c>
      <c r="F261" s="30">
        <f t="shared" si="13"/>
        <v>0</v>
      </c>
      <c r="G261" s="23" t="str">
        <f>VLOOKUP(A261,'E 08 AGOSTO 2022'!A:C,3,FALSE)</f>
        <v>8</v>
      </c>
      <c r="H261" s="46"/>
      <c r="I261" s="11"/>
      <c r="J261" s="11"/>
      <c r="K261" s="11"/>
      <c r="L261" s="11"/>
      <c r="M261" s="6"/>
      <c r="N261" s="6"/>
      <c r="O261" s="6"/>
      <c r="P261" s="6"/>
    </row>
    <row r="262" spans="1:16" ht="15.75">
      <c r="A262" s="28" t="s">
        <v>347</v>
      </c>
      <c r="B262" s="28" t="s">
        <v>348</v>
      </c>
      <c r="C262" s="28" t="s">
        <v>12</v>
      </c>
      <c r="D262" s="28">
        <v>0</v>
      </c>
      <c r="E262" s="30">
        <f>$E$249*TOTAL!I$1</f>
        <v>2924.35</v>
      </c>
      <c r="F262" s="30">
        <f t="shared" si="13"/>
        <v>0</v>
      </c>
      <c r="G262" s="23" t="str">
        <f>VLOOKUP(A262,'E 08 AGOSTO 2022'!A:C,3,FALSE)</f>
        <v>MAS DE 20</v>
      </c>
      <c r="H262" s="46"/>
      <c r="I262" s="11"/>
      <c r="J262" s="11"/>
      <c r="K262" s="11"/>
      <c r="L262" s="11"/>
      <c r="M262" s="6"/>
      <c r="N262" s="6"/>
      <c r="O262" s="6"/>
      <c r="P262" s="6"/>
    </row>
    <row r="263" spans="1:16" ht="15.75">
      <c r="A263" s="28" t="s">
        <v>349</v>
      </c>
      <c r="B263" s="28" t="s">
        <v>350</v>
      </c>
      <c r="C263" s="28" t="s">
        <v>15</v>
      </c>
      <c r="D263" s="28">
        <v>0</v>
      </c>
      <c r="E263" s="30">
        <f>$E$249*TOTAL!I$1</f>
        <v>2924.35</v>
      </c>
      <c r="F263" s="30">
        <f t="shared" si="13"/>
        <v>0</v>
      </c>
      <c r="G263" s="23" t="str">
        <f>VLOOKUP(A263,'E 08 AGOSTO 2022'!A:C,3,FALSE)</f>
        <v>MAS DE 20</v>
      </c>
      <c r="H263" s="46"/>
      <c r="I263" s="11"/>
      <c r="J263" s="11"/>
      <c r="K263" s="11"/>
      <c r="L263" s="11"/>
      <c r="M263" s="6"/>
      <c r="N263" s="6"/>
      <c r="O263" s="6"/>
      <c r="P263" s="6"/>
    </row>
    <row r="264" spans="1:16" ht="15.75">
      <c r="A264" s="28" t="s">
        <v>351</v>
      </c>
      <c r="B264" s="28" t="s">
        <v>352</v>
      </c>
      <c r="C264" s="28" t="s">
        <v>18</v>
      </c>
      <c r="D264" s="28">
        <v>0</v>
      </c>
      <c r="E264" s="30">
        <f>$E$249*TOTAL!I$1</f>
        <v>2924.35</v>
      </c>
      <c r="F264" s="30">
        <f t="shared" si="13"/>
        <v>0</v>
      </c>
      <c r="G264" s="23" t="str">
        <f>VLOOKUP(A264,'E 08 AGOSTO 2022'!A:C,3,FALSE)</f>
        <v>MAS DE 20</v>
      </c>
      <c r="H264" s="46"/>
      <c r="I264" s="11"/>
      <c r="J264" s="11"/>
      <c r="K264" s="11"/>
      <c r="L264" s="11"/>
      <c r="M264" s="6"/>
      <c r="N264" s="6"/>
      <c r="O264" s="6"/>
      <c r="P264" s="6"/>
    </row>
    <row r="265" spans="1:16" ht="15.75">
      <c r="A265" s="28" t="s">
        <v>353</v>
      </c>
      <c r="B265" s="28" t="s">
        <v>354</v>
      </c>
      <c r="C265" s="28" t="s">
        <v>21</v>
      </c>
      <c r="D265" s="28">
        <v>0</v>
      </c>
      <c r="E265" s="30">
        <f>$E$249*TOTAL!I$1</f>
        <v>2924.35</v>
      </c>
      <c r="F265" s="30">
        <f t="shared" si="13"/>
        <v>0</v>
      </c>
      <c r="G265" s="23" t="str">
        <f>VLOOKUP(A265,'E 08 AGOSTO 2022'!A:C,3,FALSE)</f>
        <v>MAS DE 20</v>
      </c>
      <c r="H265" s="46"/>
      <c r="I265" s="11"/>
      <c r="J265" s="11"/>
      <c r="K265" s="11"/>
      <c r="L265" s="11"/>
      <c r="M265" s="6"/>
      <c r="N265" s="6"/>
      <c r="O265" s="6"/>
      <c r="P265" s="6"/>
    </row>
    <row r="266" spans="1:16" ht="15.75">
      <c r="A266" s="28" t="s">
        <v>355</v>
      </c>
      <c r="B266" s="28" t="s">
        <v>356</v>
      </c>
      <c r="C266" s="28" t="s">
        <v>36</v>
      </c>
      <c r="D266" s="28">
        <v>0</v>
      </c>
      <c r="E266" s="30">
        <f>$E$249*TOTAL!I$1</f>
        <v>2924.35</v>
      </c>
      <c r="F266" s="30">
        <f t="shared" si="13"/>
        <v>0</v>
      </c>
      <c r="G266" s="23" t="str">
        <f>VLOOKUP(A266,'E 08 AGOSTO 2022'!A:C,3,FALSE)</f>
        <v>10</v>
      </c>
      <c r="H266" s="46"/>
      <c r="I266" s="11"/>
      <c r="J266" s="11"/>
      <c r="K266" s="11"/>
      <c r="L266" s="11"/>
      <c r="M266" s="6"/>
      <c r="N266" s="6"/>
      <c r="O266" s="6"/>
      <c r="P266" s="6"/>
    </row>
    <row r="267" spans="1:16" ht="15.75">
      <c r="A267" s="28" t="s">
        <v>357</v>
      </c>
      <c r="B267" s="28" t="s">
        <v>358</v>
      </c>
      <c r="C267" s="28" t="s">
        <v>12</v>
      </c>
      <c r="D267" s="28">
        <v>0</v>
      </c>
      <c r="E267" s="30">
        <f>$E$249*TOTAL!I$1</f>
        <v>2924.35</v>
      </c>
      <c r="F267" s="30">
        <f t="shared" si="13"/>
        <v>0</v>
      </c>
      <c r="G267" s="23" t="str">
        <f>VLOOKUP(A267,'E 08 AGOSTO 2022'!A:C,3,FALSE)</f>
        <v>MAS DE 20</v>
      </c>
      <c r="H267" s="46"/>
      <c r="I267" s="11"/>
      <c r="J267" s="11"/>
      <c r="K267" s="11"/>
      <c r="L267" s="11"/>
      <c r="M267" s="6"/>
      <c r="N267" s="6"/>
      <c r="O267" s="6"/>
      <c r="P267" s="6"/>
    </row>
    <row r="268" spans="1:16" ht="15.75">
      <c r="A268" s="28" t="s">
        <v>359</v>
      </c>
      <c r="B268" s="28" t="s">
        <v>360</v>
      </c>
      <c r="C268" s="28" t="s">
        <v>15</v>
      </c>
      <c r="D268" s="28">
        <v>0</v>
      </c>
      <c r="E268" s="30">
        <f>$E$249*TOTAL!I$1</f>
        <v>2924.35</v>
      </c>
      <c r="F268" s="30">
        <f t="shared" si="13"/>
        <v>0</v>
      </c>
      <c r="G268" s="23" t="str">
        <f>VLOOKUP(A268,'E 08 AGOSTO 2022'!A:C,3,FALSE)</f>
        <v>MAS DE 20</v>
      </c>
      <c r="H268" s="23"/>
      <c r="I268" s="23"/>
      <c r="J268" s="23"/>
      <c r="K268" s="23"/>
      <c r="L268" s="23"/>
      <c r="M268" s="24"/>
      <c r="N268" s="24"/>
      <c r="O268" s="24"/>
      <c r="P268" s="24"/>
    </row>
    <row r="269" spans="1:16" ht="15.75">
      <c r="A269" s="28" t="s">
        <v>361</v>
      </c>
      <c r="B269" s="28" t="s">
        <v>362</v>
      </c>
      <c r="C269" s="28" t="s">
        <v>18</v>
      </c>
      <c r="D269" s="28">
        <v>0</v>
      </c>
      <c r="E269" s="30">
        <f>$E$249*TOTAL!I$1</f>
        <v>2924.35</v>
      </c>
      <c r="F269" s="30">
        <f t="shared" si="13"/>
        <v>0</v>
      </c>
      <c r="G269" s="23" t="str">
        <f>VLOOKUP(A269,'E 08 AGOSTO 2022'!A:C,3,FALSE)</f>
        <v>MAS DE 20</v>
      </c>
      <c r="H269" s="23"/>
      <c r="I269" s="23"/>
      <c r="J269" s="23"/>
      <c r="K269" s="23"/>
      <c r="L269" s="23"/>
      <c r="M269" s="24"/>
      <c r="N269" s="24"/>
      <c r="O269" s="24"/>
      <c r="P269" s="24"/>
    </row>
    <row r="270" spans="1:16" ht="15.75">
      <c r="A270" s="28" t="s">
        <v>363</v>
      </c>
      <c r="B270" s="28" t="s">
        <v>364</v>
      </c>
      <c r="C270" s="28" t="s">
        <v>21</v>
      </c>
      <c r="D270" s="28">
        <v>0</v>
      </c>
      <c r="E270" s="30">
        <f>$E$249*TOTAL!I$1</f>
        <v>2924.35</v>
      </c>
      <c r="F270" s="30">
        <f t="shared" si="13"/>
        <v>0</v>
      </c>
      <c r="G270" s="23" t="str">
        <f>VLOOKUP(A270,'E 08 AGOSTO 2022'!A:C,3,FALSE)</f>
        <v>MAS DE 20</v>
      </c>
      <c r="H270" s="23"/>
      <c r="I270" s="23"/>
      <c r="J270" s="23"/>
      <c r="K270" s="23"/>
      <c r="L270" s="23"/>
      <c r="M270" s="24"/>
      <c r="N270" s="24"/>
      <c r="O270" s="24"/>
      <c r="P270" s="24"/>
    </row>
    <row r="271" spans="1:16" ht="15.75">
      <c r="A271" s="28" t="s">
        <v>365</v>
      </c>
      <c r="B271" s="28" t="s">
        <v>366</v>
      </c>
      <c r="C271" s="28" t="s">
        <v>36</v>
      </c>
      <c r="D271" s="28">
        <v>0</v>
      </c>
      <c r="E271" s="30">
        <f>$E$249*TOTAL!I$1</f>
        <v>2924.35</v>
      </c>
      <c r="F271" s="30">
        <f t="shared" si="13"/>
        <v>0</v>
      </c>
      <c r="G271" s="23" t="str">
        <f>VLOOKUP(A271,'E 08 AGOSTO 2022'!A:C,3,FALSE)</f>
        <v>10</v>
      </c>
      <c r="H271" s="23"/>
      <c r="I271" s="23"/>
      <c r="J271" s="23"/>
      <c r="K271" s="23"/>
      <c r="L271" s="23"/>
      <c r="M271" s="24"/>
      <c r="N271" s="24"/>
      <c r="O271" s="24"/>
      <c r="P271" s="24"/>
    </row>
    <row r="272" spans="1:16" ht="21">
      <c r="A272" s="38"/>
      <c r="B272" s="39"/>
      <c r="C272" s="39"/>
      <c r="D272" s="47">
        <f>SUM(D252:D271)</f>
        <v>0</v>
      </c>
      <c r="E272" s="29"/>
      <c r="F272" s="40">
        <f>SUM(F252:F271)</f>
        <v>0</v>
      </c>
      <c r="G272" s="23"/>
      <c r="H272" s="23"/>
      <c r="I272" s="23"/>
      <c r="J272" s="23"/>
      <c r="K272" s="23"/>
      <c r="L272" s="23"/>
      <c r="M272" s="24"/>
      <c r="N272" s="24"/>
      <c r="O272" s="24"/>
      <c r="P272" s="24"/>
    </row>
    <row r="273" spans="1:16" ht="18.75">
      <c r="A273" s="11"/>
      <c r="B273" s="369" t="s">
        <v>367</v>
      </c>
      <c r="C273" s="370"/>
      <c r="D273" s="49">
        <f>D15+D29+D38+D67+D90+D99+D128+D146+D182+D206+D230+D248+D272+D239+D215+D155+D163</f>
        <v>0</v>
      </c>
      <c r="E273" s="49"/>
      <c r="F273" s="208">
        <f>F15+F29+F38+F67+F90+F99+F128+F146+F182+F206+F230+F248+F272+F239+F215+F155+F163</f>
        <v>0</v>
      </c>
      <c r="G273" s="23"/>
      <c r="H273" s="23"/>
      <c r="I273" s="23"/>
      <c r="J273" s="23"/>
      <c r="K273" s="23"/>
      <c r="L273" s="23"/>
      <c r="M273" s="24"/>
      <c r="N273" s="24"/>
      <c r="O273" s="24"/>
      <c r="P273" s="24"/>
    </row>
    <row r="274" spans="1:16" ht="21">
      <c r="A274" s="50"/>
      <c r="B274" s="51"/>
      <c r="C274" s="8"/>
      <c r="D274" s="23"/>
      <c r="E274" s="23"/>
      <c r="F274" s="46"/>
      <c r="G274" s="23"/>
      <c r="H274" s="23"/>
      <c r="I274" s="23"/>
      <c r="J274" s="23"/>
      <c r="K274" s="23"/>
      <c r="L274" s="23"/>
      <c r="M274" s="24"/>
      <c r="N274" s="24"/>
      <c r="O274" s="24"/>
      <c r="P274" s="24"/>
    </row>
    <row r="275" spans="1:16" ht="15.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4"/>
      <c r="N275" s="24"/>
      <c r="O275" s="24"/>
      <c r="P275" s="24"/>
    </row>
    <row r="276" spans="1:16" ht="15.7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4"/>
      <c r="N276" s="24"/>
      <c r="O276" s="24"/>
      <c r="P276" s="24"/>
    </row>
    <row r="277" spans="1:16" ht="15.7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4"/>
      <c r="N277" s="24"/>
      <c r="O277" s="24"/>
      <c r="P277" s="24"/>
    </row>
  </sheetData>
  <sheetProtection selectLockedCells="1" selectUnlockedCells="1"/>
  <mergeCells count="24">
    <mergeCell ref="B130:C130"/>
    <mergeCell ref="B1:C1"/>
    <mergeCell ref="A2:F2"/>
    <mergeCell ref="A3:F3"/>
    <mergeCell ref="B8:C8"/>
    <mergeCell ref="B17:C17"/>
    <mergeCell ref="F68:F69"/>
    <mergeCell ref="A68:A69"/>
    <mergeCell ref="B68:C69"/>
    <mergeCell ref="F39:F40"/>
    <mergeCell ref="B30:C30"/>
    <mergeCell ref="A39:A40"/>
    <mergeCell ref="B39:C40"/>
    <mergeCell ref="B91:C91"/>
    <mergeCell ref="B147:C147"/>
    <mergeCell ref="B165:C165"/>
    <mergeCell ref="B241:C241"/>
    <mergeCell ref="B250:C250"/>
    <mergeCell ref="B273:C273"/>
    <mergeCell ref="B218:C218"/>
    <mergeCell ref="B232:C232"/>
    <mergeCell ref="B208:C208"/>
    <mergeCell ref="B184:C184"/>
    <mergeCell ref="B156:C156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266"/>
  <sheetViews>
    <sheetView zoomScale="80" zoomScaleNormal="80" workbookViewId="0">
      <selection activeCell="A171" sqref="A171:XFD172"/>
    </sheetView>
  </sheetViews>
  <sheetFormatPr baseColWidth="10" defaultColWidth="13.7109375" defaultRowHeight="12.75"/>
  <cols>
    <col min="1" max="1" width="44.5703125" style="215" bestFit="1" customWidth="1"/>
    <col min="2" max="2" width="51.28515625" style="52" customWidth="1"/>
    <col min="3" max="3" width="25.7109375" style="52" customWidth="1"/>
    <col min="4" max="4" width="21.140625" style="52" customWidth="1"/>
    <col min="5" max="5" width="20.140625" style="52" customWidth="1"/>
    <col min="6" max="6" width="25.7109375" style="52" customWidth="1"/>
    <col min="7" max="7" width="17.140625" style="52" customWidth="1"/>
    <col min="8" max="8" width="13.7109375" style="52" customWidth="1"/>
    <col min="9" max="9" width="14" style="52" customWidth="1"/>
    <col min="10" max="10" width="39.140625" style="52" customWidth="1"/>
    <col min="11" max="11" width="6.85546875" style="52" customWidth="1"/>
    <col min="12" max="12" width="12" customWidth="1"/>
    <col min="13" max="27" width="11.5703125" customWidth="1"/>
  </cols>
  <sheetData>
    <row r="1" spans="1:27" ht="33.75">
      <c r="A1" s="213"/>
      <c r="B1" s="363" t="s">
        <v>0</v>
      </c>
      <c r="C1" s="363"/>
      <c r="D1" s="363"/>
      <c r="E1" s="363"/>
      <c r="F1" s="385"/>
      <c r="G1" s="385"/>
      <c r="H1" s="385"/>
      <c r="I1" s="385"/>
      <c r="J1" s="385"/>
      <c r="K1" s="385"/>
      <c r="L1" s="53"/>
      <c r="M1" s="53"/>
      <c r="N1" s="53"/>
      <c r="O1" s="5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21">
      <c r="A2" s="386" t="s">
        <v>1</v>
      </c>
      <c r="B2" s="386"/>
      <c r="C2" s="386"/>
      <c r="D2" s="386"/>
      <c r="E2" s="386"/>
      <c r="F2" s="386"/>
      <c r="G2" s="9"/>
      <c r="H2" s="54"/>
      <c r="I2" s="9"/>
      <c r="J2" s="9"/>
      <c r="K2" s="9"/>
      <c r="L2" s="53"/>
      <c r="M2" s="53"/>
      <c r="N2" s="53"/>
      <c r="O2" s="5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1">
      <c r="A3" s="365" t="s">
        <v>2162</v>
      </c>
      <c r="B3" s="365"/>
      <c r="C3" s="365"/>
      <c r="D3" s="365"/>
      <c r="E3" s="365"/>
      <c r="F3" s="365"/>
      <c r="G3" s="11"/>
      <c r="H3" s="11"/>
      <c r="I3" s="11"/>
      <c r="J3" s="11"/>
      <c r="K3" s="11"/>
      <c r="L3" s="53"/>
      <c r="M3" s="53"/>
      <c r="N3" s="53"/>
      <c r="O3" s="5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>
      <c r="A4" s="14"/>
      <c r="B4" s="14"/>
      <c r="C4" s="14"/>
      <c r="D4" s="14"/>
      <c r="E4" s="18"/>
      <c r="F4" s="11"/>
      <c r="G4" s="11"/>
      <c r="H4" s="11"/>
      <c r="I4" s="11"/>
      <c r="J4" s="11"/>
      <c r="K4" s="11"/>
      <c r="L4" s="53"/>
      <c r="M4" s="53"/>
      <c r="N4" s="53"/>
      <c r="O4" s="53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5.75">
      <c r="A5" s="14"/>
      <c r="B5" s="12"/>
      <c r="C5" s="12"/>
      <c r="D5" s="12"/>
      <c r="E5" s="18"/>
      <c r="F5" s="11"/>
      <c r="G5" s="11"/>
      <c r="H5" s="11"/>
      <c r="I5" s="11"/>
      <c r="J5" s="11"/>
      <c r="K5" s="11"/>
      <c r="L5" s="53"/>
      <c r="M5" s="53"/>
      <c r="N5" s="53"/>
      <c r="O5" s="53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5.75">
      <c r="A6" s="14"/>
      <c r="B6" s="12"/>
      <c r="C6" s="12"/>
      <c r="D6" s="12"/>
      <c r="E6" s="18"/>
      <c r="F6" s="11"/>
      <c r="G6" s="11"/>
      <c r="H6" s="11"/>
      <c r="I6" s="11"/>
      <c r="J6" s="11"/>
      <c r="K6" s="11"/>
      <c r="L6" s="53"/>
      <c r="M6" s="53"/>
      <c r="N6" s="53"/>
      <c r="O6" s="53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.75">
      <c r="A7" s="14"/>
      <c r="B7" s="12"/>
      <c r="C7" s="12"/>
      <c r="D7" s="12"/>
      <c r="E7" s="18"/>
      <c r="F7" s="11"/>
      <c r="G7" s="11"/>
      <c r="H7" s="11"/>
      <c r="I7" s="11"/>
      <c r="J7" s="11"/>
      <c r="K7" s="11"/>
      <c r="L7" s="53"/>
      <c r="M7" s="53"/>
      <c r="N7" s="53"/>
      <c r="O7" s="5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5.75">
      <c r="A8" s="14"/>
      <c r="B8" s="12"/>
      <c r="C8" s="12"/>
      <c r="D8" s="12"/>
      <c r="E8" s="18"/>
      <c r="F8" s="11"/>
      <c r="G8" s="11"/>
      <c r="H8" s="11"/>
      <c r="I8" s="11"/>
      <c r="J8" s="11"/>
      <c r="K8" s="11"/>
      <c r="L8" s="53"/>
      <c r="M8" s="53"/>
      <c r="N8" s="53"/>
      <c r="O8" s="53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.75">
      <c r="A9" s="14"/>
      <c r="B9" s="12"/>
      <c r="C9" s="12"/>
      <c r="D9" s="12"/>
      <c r="E9" s="18"/>
      <c r="F9" s="11"/>
      <c r="G9" s="11"/>
      <c r="H9" s="11"/>
      <c r="I9" s="11"/>
      <c r="J9" s="11"/>
      <c r="K9" s="11"/>
      <c r="L9" s="53"/>
      <c r="M9" s="53"/>
      <c r="N9" s="53"/>
      <c r="O9" s="53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6.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53"/>
      <c r="M10" s="53"/>
      <c r="N10" s="53"/>
      <c r="O10" s="53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258" customFormat="1" ht="18.75" customHeight="1">
      <c r="A11" s="387" t="s">
        <v>2009</v>
      </c>
      <c r="B11" s="389" t="s">
        <v>2010</v>
      </c>
      <c r="C11" s="390"/>
      <c r="D11" s="287" t="s">
        <v>2215</v>
      </c>
      <c r="E11" s="288" t="s">
        <v>2216</v>
      </c>
      <c r="F11" s="289"/>
      <c r="G11" s="290"/>
      <c r="H11" s="290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</row>
    <row r="12" spans="1:27" s="258" customFormat="1" ht="19.5" customHeight="1" thickBot="1">
      <c r="A12" s="388"/>
      <c r="B12" s="391"/>
      <c r="C12" s="392"/>
      <c r="D12" s="279">
        <v>5499</v>
      </c>
      <c r="E12" s="291">
        <v>5199</v>
      </c>
      <c r="F12" s="289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</row>
    <row r="13" spans="1:27" s="258" customFormat="1" ht="31.5">
      <c r="A13" s="292" t="s">
        <v>3</v>
      </c>
      <c r="B13" s="292" t="s">
        <v>370</v>
      </c>
      <c r="C13" s="292" t="s">
        <v>371</v>
      </c>
      <c r="D13" s="42" t="s">
        <v>372</v>
      </c>
      <c r="E13" s="42" t="s">
        <v>2011</v>
      </c>
      <c r="F13" s="42" t="s">
        <v>375</v>
      </c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</row>
    <row r="14" spans="1:27" s="258" customFormat="1" ht="15.75" customHeight="1">
      <c r="A14" s="293" t="s">
        <v>2012</v>
      </c>
      <c r="B14" s="294" t="s">
        <v>377</v>
      </c>
      <c r="C14" s="294" t="s">
        <v>12</v>
      </c>
      <c r="D14" s="294">
        <v>0</v>
      </c>
      <c r="E14" s="295">
        <f>E$12*TOTAL!I$1</f>
        <v>3379.35</v>
      </c>
      <c r="F14" s="296">
        <f t="shared" ref="F14:F23" si="0">D14*E14</f>
        <v>0</v>
      </c>
      <c r="G14" s="255" t="str">
        <f>VLOOKUP(A14,'E 08 AGOSTO 2022'!A:C,3,FALSE)</f>
        <v>MAS DE 20</v>
      </c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</row>
    <row r="15" spans="1:27" s="258" customFormat="1" ht="15.75">
      <c r="A15" s="293" t="s">
        <v>2013</v>
      </c>
      <c r="B15" s="294" t="s">
        <v>377</v>
      </c>
      <c r="C15" s="294" t="s">
        <v>15</v>
      </c>
      <c r="D15" s="294">
        <v>0</v>
      </c>
      <c r="E15" s="295">
        <f>E$12*TOTAL!I$1</f>
        <v>3379.35</v>
      </c>
      <c r="F15" s="296">
        <f t="shared" si="0"/>
        <v>0</v>
      </c>
      <c r="G15" s="255" t="str">
        <f>VLOOKUP(A15,'E 08 AGOSTO 2022'!A:C,3,FALSE)</f>
        <v>MAS DE 20</v>
      </c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</row>
    <row r="16" spans="1:27" s="258" customFormat="1" ht="15.75" customHeight="1">
      <c r="A16" s="293" t="s">
        <v>2014</v>
      </c>
      <c r="B16" s="294" t="s">
        <v>377</v>
      </c>
      <c r="C16" s="294" t="s">
        <v>18</v>
      </c>
      <c r="D16" s="294">
        <v>0</v>
      </c>
      <c r="E16" s="295">
        <f>E$12*TOTAL!I$1</f>
        <v>3379.35</v>
      </c>
      <c r="F16" s="296">
        <f t="shared" si="0"/>
        <v>0</v>
      </c>
      <c r="G16" s="255" t="str">
        <f>VLOOKUP(A16,'E 08 AGOSTO 2022'!A:C,3,FALSE)</f>
        <v>MAS DE 20</v>
      </c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</row>
    <row r="17" spans="1:20" s="258" customFormat="1" ht="15.75">
      <c r="A17" s="293" t="s">
        <v>2015</v>
      </c>
      <c r="B17" s="294" t="s">
        <v>377</v>
      </c>
      <c r="C17" s="294" t="s">
        <v>21</v>
      </c>
      <c r="D17" s="294">
        <v>0</v>
      </c>
      <c r="E17" s="295">
        <f>E$12*TOTAL!I$1</f>
        <v>3379.35</v>
      </c>
      <c r="F17" s="296">
        <f t="shared" si="0"/>
        <v>0</v>
      </c>
      <c r="G17" s="255" t="str">
        <f>VLOOKUP(A17,'E 08 AGOSTO 2022'!A:C,3,FALSE)</f>
        <v>MAS DE 20</v>
      </c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</row>
    <row r="18" spans="1:20" s="258" customFormat="1" ht="15.75">
      <c r="A18" s="293" t="s">
        <v>2016</v>
      </c>
      <c r="B18" s="294" t="s">
        <v>377</v>
      </c>
      <c r="C18" s="294" t="s">
        <v>24</v>
      </c>
      <c r="D18" s="294">
        <v>0</v>
      </c>
      <c r="E18" s="295">
        <f>E$12*TOTAL!I$1</f>
        <v>3379.35</v>
      </c>
      <c r="F18" s="296">
        <f t="shared" si="0"/>
        <v>0</v>
      </c>
      <c r="G18" s="255" t="str">
        <f>VLOOKUP(A18,'E 08 AGOSTO 2022'!A:C,3,FALSE)</f>
        <v>3</v>
      </c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</row>
    <row r="19" spans="1:20" s="258" customFormat="1" ht="15.75">
      <c r="A19" s="293" t="s">
        <v>2017</v>
      </c>
      <c r="B19" s="294" t="s">
        <v>2018</v>
      </c>
      <c r="C19" s="297" t="s">
        <v>12</v>
      </c>
      <c r="D19" s="294">
        <v>0</v>
      </c>
      <c r="E19" s="295">
        <f>E$12*TOTAL!I$1</f>
        <v>3379.35</v>
      </c>
      <c r="F19" s="296">
        <f t="shared" si="0"/>
        <v>0</v>
      </c>
      <c r="G19" s="255" t="str">
        <f>VLOOKUP(A19,'E 08 AGOSTO 2022'!A:C,3,FALSE)</f>
        <v>MAS DE 20</v>
      </c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</row>
    <row r="20" spans="1:20" s="258" customFormat="1" ht="15.75">
      <c r="A20" s="293" t="s">
        <v>2019</v>
      </c>
      <c r="B20" s="294" t="s">
        <v>2018</v>
      </c>
      <c r="C20" s="294" t="s">
        <v>15</v>
      </c>
      <c r="D20" s="294">
        <v>0</v>
      </c>
      <c r="E20" s="295">
        <f>E$12*TOTAL!I$1</f>
        <v>3379.35</v>
      </c>
      <c r="F20" s="296">
        <f t="shared" si="0"/>
        <v>0</v>
      </c>
      <c r="G20" s="255" t="str">
        <f>VLOOKUP(A20,'E 08 AGOSTO 2022'!A:C,3,FALSE)</f>
        <v>MAS DE 20</v>
      </c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</row>
    <row r="21" spans="1:20" s="258" customFormat="1" ht="15.75">
      <c r="A21" s="293" t="s">
        <v>2020</v>
      </c>
      <c r="B21" s="294" t="s">
        <v>2018</v>
      </c>
      <c r="C21" s="294" t="s">
        <v>18</v>
      </c>
      <c r="D21" s="294">
        <v>0</v>
      </c>
      <c r="E21" s="295">
        <f>E$12*TOTAL!I$1</f>
        <v>3379.35</v>
      </c>
      <c r="F21" s="296">
        <f t="shared" si="0"/>
        <v>0</v>
      </c>
      <c r="G21" s="255" t="str">
        <f>VLOOKUP(A21,'E 08 AGOSTO 2022'!A:C,3,FALSE)</f>
        <v>MAS DE 20</v>
      </c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</row>
    <row r="22" spans="1:20" s="258" customFormat="1" ht="15.75">
      <c r="A22" s="293" t="s">
        <v>2021</v>
      </c>
      <c r="B22" s="294" t="s">
        <v>2018</v>
      </c>
      <c r="C22" s="294" t="s">
        <v>21</v>
      </c>
      <c r="D22" s="294">
        <v>0</v>
      </c>
      <c r="E22" s="295">
        <f>E$12*TOTAL!I$1</f>
        <v>3379.35</v>
      </c>
      <c r="F22" s="296">
        <f t="shared" si="0"/>
        <v>0</v>
      </c>
      <c r="G22" s="255" t="str">
        <f>VLOOKUP(A22,'E 08 AGOSTO 2022'!A:C,3,FALSE)</f>
        <v>MAS DE 20</v>
      </c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</row>
    <row r="23" spans="1:20" s="258" customFormat="1" ht="15.75">
      <c r="A23" s="293" t="s">
        <v>2022</v>
      </c>
      <c r="B23" s="294" t="s">
        <v>2018</v>
      </c>
      <c r="C23" s="297" t="s">
        <v>24</v>
      </c>
      <c r="D23" s="294">
        <v>0</v>
      </c>
      <c r="E23" s="295">
        <f>E$12*TOTAL!I$1</f>
        <v>3379.35</v>
      </c>
      <c r="F23" s="296">
        <f t="shared" si="0"/>
        <v>0</v>
      </c>
      <c r="G23" s="255" t="str">
        <f>VLOOKUP(A23,'E 08 AGOSTO 2022'!A:C,3,FALSE)</f>
        <v>15</v>
      </c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</row>
    <row r="24" spans="1:20" s="258" customFormat="1" ht="16.5" thickBot="1">
      <c r="A24" s="298"/>
      <c r="B24" s="298" t="s">
        <v>2023</v>
      </c>
      <c r="C24" s="298"/>
      <c r="D24" s="298">
        <f>SUM(D14:D23)</f>
        <v>0</v>
      </c>
      <c r="E24" s="298"/>
      <c r="F24" s="299">
        <f>SUM(F14:F23)</f>
        <v>0</v>
      </c>
      <c r="G24" s="255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</row>
    <row r="25" spans="1:20" s="258" customFormat="1" ht="18.75" customHeight="1">
      <c r="A25" s="387" t="s">
        <v>2024</v>
      </c>
      <c r="B25" s="389" t="s">
        <v>2010</v>
      </c>
      <c r="C25" s="390"/>
      <c r="D25" s="287" t="s">
        <v>2215</v>
      </c>
      <c r="E25" s="288" t="s">
        <v>2216</v>
      </c>
      <c r="F25" s="289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</row>
    <row r="26" spans="1:20" s="258" customFormat="1" ht="19.5" customHeight="1" thickBot="1">
      <c r="A26" s="388"/>
      <c r="B26" s="391"/>
      <c r="C26" s="392"/>
      <c r="D26" s="279">
        <v>4999</v>
      </c>
      <c r="E26" s="291">
        <v>4799</v>
      </c>
      <c r="F26" s="289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</row>
    <row r="27" spans="1:20" s="258" customFormat="1" ht="15.75" customHeight="1">
      <c r="A27" s="292" t="s">
        <v>3</v>
      </c>
      <c r="B27" s="292" t="s">
        <v>370</v>
      </c>
      <c r="C27" s="292" t="s">
        <v>371</v>
      </c>
      <c r="D27" s="42" t="s">
        <v>372</v>
      </c>
      <c r="E27" s="42" t="s">
        <v>2011</v>
      </c>
      <c r="F27" s="42" t="s">
        <v>375</v>
      </c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</row>
    <row r="28" spans="1:20" s="258" customFormat="1" ht="15.75" customHeight="1">
      <c r="A28" s="293" t="s">
        <v>2091</v>
      </c>
      <c r="B28" s="294" t="s">
        <v>377</v>
      </c>
      <c r="C28" s="294" t="s">
        <v>95</v>
      </c>
      <c r="D28" s="294">
        <v>0</v>
      </c>
      <c r="E28" s="295">
        <f>E$26*TOTAL!I$1</f>
        <v>3119.35</v>
      </c>
      <c r="F28" s="296">
        <f t="shared" ref="F28:F38" si="1">D28*E28</f>
        <v>0</v>
      </c>
      <c r="G28" s="255" t="str">
        <f>VLOOKUP(A28,'E 08 AGOSTO 2022'!A:C,3,FALSE)</f>
        <v>MAS DE 20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</row>
    <row r="29" spans="1:20" s="258" customFormat="1" ht="15.75" customHeight="1">
      <c r="A29" s="293" t="s">
        <v>2025</v>
      </c>
      <c r="B29" s="294" t="s">
        <v>377</v>
      </c>
      <c r="C29" s="294" t="s">
        <v>12</v>
      </c>
      <c r="D29" s="294">
        <v>0</v>
      </c>
      <c r="E29" s="295">
        <f>E$26*TOTAL!I$1</f>
        <v>3119.35</v>
      </c>
      <c r="F29" s="296">
        <f t="shared" si="1"/>
        <v>0</v>
      </c>
      <c r="G29" s="255" t="str">
        <f>VLOOKUP(A29,'E 08 AGOSTO 2022'!A:C,3,FALSE)</f>
        <v>MAS DE 20</v>
      </c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</row>
    <row r="30" spans="1:20" s="258" customFormat="1" ht="15.75" customHeight="1">
      <c r="A30" s="293" t="s">
        <v>2026</v>
      </c>
      <c r="B30" s="294" t="s">
        <v>377</v>
      </c>
      <c r="C30" s="294" t="s">
        <v>15</v>
      </c>
      <c r="D30" s="294">
        <v>0</v>
      </c>
      <c r="E30" s="295">
        <f>E$26*TOTAL!I$1</f>
        <v>3119.35</v>
      </c>
      <c r="F30" s="296">
        <f t="shared" si="1"/>
        <v>0</v>
      </c>
      <c r="G30" s="255" t="str">
        <f>VLOOKUP(A30,'E 08 AGOSTO 2022'!A:C,3,FALSE)</f>
        <v>MAS DE 20</v>
      </c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</row>
    <row r="31" spans="1:20" s="258" customFormat="1" ht="15.75" customHeight="1">
      <c r="A31" s="293" t="s">
        <v>2027</v>
      </c>
      <c r="B31" s="294" t="s">
        <v>377</v>
      </c>
      <c r="C31" s="294" t="s">
        <v>18</v>
      </c>
      <c r="D31" s="294">
        <v>0</v>
      </c>
      <c r="E31" s="295">
        <f>E$26*TOTAL!I$1</f>
        <v>3119.35</v>
      </c>
      <c r="F31" s="296">
        <f t="shared" si="1"/>
        <v>0</v>
      </c>
      <c r="G31" s="255" t="str">
        <f>VLOOKUP(A31,'E 08 AGOSTO 2022'!A:C,3,FALSE)</f>
        <v>MAS DE 20</v>
      </c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</row>
    <row r="32" spans="1:20" s="258" customFormat="1" ht="19.5" customHeight="1">
      <c r="A32" s="293" t="s">
        <v>2028</v>
      </c>
      <c r="B32" s="294" t="s">
        <v>377</v>
      </c>
      <c r="C32" s="294" t="s">
        <v>21</v>
      </c>
      <c r="D32" s="294">
        <v>0</v>
      </c>
      <c r="E32" s="295">
        <f>E$26*TOTAL!I$1</f>
        <v>3119.35</v>
      </c>
      <c r="F32" s="296">
        <f t="shared" si="1"/>
        <v>0</v>
      </c>
      <c r="G32" s="255" t="str">
        <f>VLOOKUP(A32,'E 08 AGOSTO 2022'!A:C,3,FALSE)</f>
        <v>13</v>
      </c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</row>
    <row r="33" spans="1:20" s="258" customFormat="1" ht="15.75">
      <c r="A33" s="293" t="s">
        <v>2029</v>
      </c>
      <c r="B33" s="294" t="s">
        <v>377</v>
      </c>
      <c r="C33" s="294" t="s">
        <v>24</v>
      </c>
      <c r="D33" s="294">
        <v>0</v>
      </c>
      <c r="E33" s="295">
        <f>E$26*TOTAL!I$1</f>
        <v>3119.35</v>
      </c>
      <c r="F33" s="296">
        <f t="shared" si="1"/>
        <v>0</v>
      </c>
      <c r="G33" s="255" t="str">
        <f>VLOOKUP(A33,'E 08 AGOSTO 2022'!A:C,3,FALSE)</f>
        <v>MAS DE 20</v>
      </c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</row>
    <row r="34" spans="1:20" s="258" customFormat="1" ht="15.75" customHeight="1">
      <c r="A34" s="293" t="s">
        <v>2030</v>
      </c>
      <c r="B34" s="294" t="s">
        <v>528</v>
      </c>
      <c r="C34" s="297" t="s">
        <v>12</v>
      </c>
      <c r="D34" s="294">
        <v>0</v>
      </c>
      <c r="E34" s="295">
        <f>E$26*TOTAL!I$1</f>
        <v>3119.35</v>
      </c>
      <c r="F34" s="296">
        <f t="shared" si="1"/>
        <v>0</v>
      </c>
      <c r="G34" s="255" t="str">
        <f>VLOOKUP(A34,'E 08 AGOSTO 2022'!A:C,3,FALSE)</f>
        <v>MAS DE 20</v>
      </c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</row>
    <row r="35" spans="1:20" s="258" customFormat="1" ht="15.75" customHeight="1">
      <c r="A35" s="293" t="s">
        <v>2031</v>
      </c>
      <c r="B35" s="294" t="s">
        <v>528</v>
      </c>
      <c r="C35" s="294" t="s">
        <v>15</v>
      </c>
      <c r="D35" s="294">
        <v>0</v>
      </c>
      <c r="E35" s="295">
        <f>E$26*TOTAL!I$1</f>
        <v>3119.35</v>
      </c>
      <c r="F35" s="296">
        <f t="shared" si="1"/>
        <v>0</v>
      </c>
      <c r="G35" s="255" t="str">
        <f>VLOOKUP(A35,'E 08 AGOSTO 2022'!A:C,3,FALSE)</f>
        <v>MAS DE 20</v>
      </c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</row>
    <row r="36" spans="1:20" s="258" customFormat="1" ht="15.75" customHeight="1">
      <c r="A36" s="293" t="s">
        <v>2032</v>
      </c>
      <c r="B36" s="294" t="s">
        <v>528</v>
      </c>
      <c r="C36" s="294" t="s">
        <v>18</v>
      </c>
      <c r="D36" s="294">
        <v>0</v>
      </c>
      <c r="E36" s="295">
        <f>E$26*TOTAL!I$1</f>
        <v>3119.35</v>
      </c>
      <c r="F36" s="296">
        <f t="shared" si="1"/>
        <v>0</v>
      </c>
      <c r="G36" s="255" t="str">
        <f>VLOOKUP(A36,'E 08 AGOSTO 2022'!A:C,3,FALSE)</f>
        <v>MAS DE 20</v>
      </c>
      <c r="H36" s="256"/>
      <c r="I36" s="282"/>
      <c r="J36" s="282"/>
      <c r="K36" s="256"/>
      <c r="L36" s="282"/>
      <c r="M36" s="282"/>
      <c r="N36" s="282"/>
      <c r="O36" s="282"/>
      <c r="P36" s="282"/>
      <c r="Q36" s="282"/>
      <c r="R36" s="282"/>
      <c r="S36" s="282"/>
      <c r="T36" s="282"/>
    </row>
    <row r="37" spans="1:20" s="258" customFormat="1" ht="15.75">
      <c r="A37" s="293" t="s">
        <v>2033</v>
      </c>
      <c r="B37" s="294" t="s">
        <v>528</v>
      </c>
      <c r="C37" s="294" t="s">
        <v>21</v>
      </c>
      <c r="D37" s="294">
        <v>0</v>
      </c>
      <c r="E37" s="295">
        <f>E$26*TOTAL!I$1</f>
        <v>3119.35</v>
      </c>
      <c r="F37" s="296">
        <f t="shared" si="1"/>
        <v>0</v>
      </c>
      <c r="G37" s="255" t="str">
        <f>VLOOKUP(A37,'E 08 AGOSTO 2022'!A:C,3,FALSE)</f>
        <v>3</v>
      </c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</row>
    <row r="38" spans="1:20" ht="15.75">
      <c r="A38" s="28" t="s">
        <v>2034</v>
      </c>
      <c r="B38" s="29" t="s">
        <v>528</v>
      </c>
      <c r="C38" s="215" t="s">
        <v>24</v>
      </c>
      <c r="D38" s="29">
        <v>0</v>
      </c>
      <c r="E38" s="60">
        <f>E$26*TOTAL!I$1</f>
        <v>3119.35</v>
      </c>
      <c r="F38" s="61">
        <f t="shared" si="1"/>
        <v>0</v>
      </c>
      <c r="G38" s="23" t="str">
        <f>VLOOKUP(A38,'E 08 AGOSTO 2022'!A:C,3,FALSE)</f>
        <v>13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6.5" thickBot="1">
      <c r="A39" s="31"/>
      <c r="B39" s="31" t="s">
        <v>2035</v>
      </c>
      <c r="C39" s="31"/>
      <c r="D39" s="31">
        <f>SUM(D28:D38)</f>
        <v>0</v>
      </c>
      <c r="E39" s="31"/>
      <c r="F39" s="63">
        <f>SUM(F28:F38)</f>
        <v>0</v>
      </c>
      <c r="G39" s="2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8.75">
      <c r="A40" s="375" t="s">
        <v>2036</v>
      </c>
      <c r="B40" s="377" t="s">
        <v>2010</v>
      </c>
      <c r="C40" s="378"/>
      <c r="D40" s="116" t="s">
        <v>2215</v>
      </c>
      <c r="E40" s="248" t="s">
        <v>2216</v>
      </c>
      <c r="F40" s="5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8.75" customHeight="1" thickBot="1">
      <c r="A41" s="376"/>
      <c r="B41" s="379"/>
      <c r="C41" s="380"/>
      <c r="D41" s="227">
        <v>3999</v>
      </c>
      <c r="E41" s="247">
        <v>3799</v>
      </c>
      <c r="F41" s="5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9.5" customHeight="1">
      <c r="A42" s="190" t="s">
        <v>3</v>
      </c>
      <c r="B42" s="190" t="s">
        <v>370</v>
      </c>
      <c r="C42" s="190" t="s">
        <v>371</v>
      </c>
      <c r="D42" s="226" t="s">
        <v>372</v>
      </c>
      <c r="E42" s="226" t="s">
        <v>2011</v>
      </c>
      <c r="F42" s="226" t="s">
        <v>375</v>
      </c>
      <c r="G42"/>
      <c r="H42"/>
      <c r="I42"/>
      <c r="J42"/>
      <c r="K42"/>
    </row>
    <row r="43" spans="1:20" ht="15.75" customHeight="1">
      <c r="A43" s="228" t="s">
        <v>2037</v>
      </c>
      <c r="B43" s="29" t="s">
        <v>377</v>
      </c>
      <c r="C43" s="29" t="s">
        <v>12</v>
      </c>
      <c r="D43" s="29">
        <v>0</v>
      </c>
      <c r="E43" s="60">
        <f>E$41*TOTAL!I$1</f>
        <v>2469.35</v>
      </c>
      <c r="F43" s="61">
        <f t="shared" ref="F43:F58" si="2">D43*E43</f>
        <v>0</v>
      </c>
      <c r="G43" s="23" t="str">
        <f>VLOOKUP(A43,'E 08 AGOSTO 2022'!A:C,3,FALSE)</f>
        <v>MAS DE 20</v>
      </c>
      <c r="H43"/>
      <c r="I43"/>
      <c r="J43"/>
      <c r="K43"/>
    </row>
    <row r="44" spans="1:20" ht="15.75" customHeight="1">
      <c r="A44" s="228" t="s">
        <v>2038</v>
      </c>
      <c r="B44" s="29" t="s">
        <v>377</v>
      </c>
      <c r="C44" s="29" t="s">
        <v>15</v>
      </c>
      <c r="D44" s="29">
        <v>0</v>
      </c>
      <c r="E44" s="60">
        <f>E$41*TOTAL!I$1</f>
        <v>2469.35</v>
      </c>
      <c r="F44" s="61">
        <f t="shared" si="2"/>
        <v>0</v>
      </c>
      <c r="G44" s="23" t="str">
        <f>VLOOKUP(A44,'E 08 AGOSTO 2022'!A:C,3,FALSE)</f>
        <v>MAS DE 20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5.75" customHeight="1">
      <c r="A45" s="228" t="s">
        <v>2039</v>
      </c>
      <c r="B45" s="29" t="s">
        <v>377</v>
      </c>
      <c r="C45" s="29" t="s">
        <v>18</v>
      </c>
      <c r="D45" s="29">
        <v>0</v>
      </c>
      <c r="E45" s="60">
        <f>E$41*TOTAL!I$1</f>
        <v>2469.35</v>
      </c>
      <c r="F45" s="61">
        <f t="shared" si="2"/>
        <v>0</v>
      </c>
      <c r="G45" s="23" t="str">
        <f>VLOOKUP(A45,'E 08 AGOSTO 2022'!A:C,3,FALSE)</f>
        <v>MAS DE 20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5.75" customHeight="1">
      <c r="A46" s="228" t="s">
        <v>2040</v>
      </c>
      <c r="B46" s="29" t="s">
        <v>377</v>
      </c>
      <c r="C46" s="29" t="s">
        <v>21</v>
      </c>
      <c r="D46" s="29">
        <v>0</v>
      </c>
      <c r="E46" s="60">
        <f>E$41*TOTAL!I$1</f>
        <v>2469.35</v>
      </c>
      <c r="F46" s="61">
        <f t="shared" si="2"/>
        <v>0</v>
      </c>
      <c r="G46" s="23" t="str">
        <f>VLOOKUP(A46,'E 08 AGOSTO 2022'!A:C,3,FALSE)</f>
        <v>MAS DE 20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5.75">
      <c r="A47" s="228" t="s">
        <v>2041</v>
      </c>
      <c r="B47" s="29" t="s">
        <v>377</v>
      </c>
      <c r="C47" s="29" t="s">
        <v>24</v>
      </c>
      <c r="D47" s="29">
        <v>0</v>
      </c>
      <c r="E47" s="60">
        <f>E$41*TOTAL!I$1</f>
        <v>2469.35</v>
      </c>
      <c r="F47" s="61">
        <f t="shared" si="2"/>
        <v>0</v>
      </c>
      <c r="G47" s="23" t="str">
        <f>VLOOKUP(A47,'E 08 AGOSTO 2022'!A:C,3,FALSE)</f>
        <v>MAS DE 20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5.75">
      <c r="A48" s="228" t="s">
        <v>2119</v>
      </c>
      <c r="B48" s="29" t="s">
        <v>377</v>
      </c>
      <c r="C48" s="29" t="s">
        <v>61</v>
      </c>
      <c r="D48" s="29">
        <v>0</v>
      </c>
      <c r="E48" s="60">
        <f>E$41*TOTAL!I$1</f>
        <v>2469.35</v>
      </c>
      <c r="F48" s="61">
        <f t="shared" si="2"/>
        <v>0</v>
      </c>
      <c r="G48" s="23" t="str">
        <f>VLOOKUP(A48,'E 08 AGOSTO 2022'!A:C,3,FALSE)</f>
        <v>MAS DE 20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5.75" customHeight="1">
      <c r="A49" s="28" t="s">
        <v>2042</v>
      </c>
      <c r="B49" s="29" t="s">
        <v>528</v>
      </c>
      <c r="C49" s="215" t="s">
        <v>12</v>
      </c>
      <c r="D49" s="29">
        <v>0</v>
      </c>
      <c r="E49" s="60">
        <f>E$41*TOTAL!I$1</f>
        <v>2469.35</v>
      </c>
      <c r="F49" s="61">
        <f t="shared" si="2"/>
        <v>0</v>
      </c>
      <c r="G49" s="23" t="str">
        <f>VLOOKUP(A49,'E 08 AGOSTO 2022'!A:C,3,FALSE)</f>
        <v>MAS DE 20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5.75" customHeight="1">
      <c r="A50" s="28" t="s">
        <v>2043</v>
      </c>
      <c r="B50" s="29" t="s">
        <v>528</v>
      </c>
      <c r="C50" s="29" t="s">
        <v>15</v>
      </c>
      <c r="D50" s="29">
        <v>0</v>
      </c>
      <c r="E50" s="60">
        <f>E$41*TOTAL!I$1</f>
        <v>2469.35</v>
      </c>
      <c r="F50" s="61">
        <f t="shared" si="2"/>
        <v>0</v>
      </c>
      <c r="G50" s="23" t="str">
        <f>VLOOKUP(A50,'E 08 AGOSTO 2022'!A:C,3,FALSE)</f>
        <v>MAS DE 20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5.75" customHeight="1">
      <c r="A51" s="28" t="s">
        <v>2044</v>
      </c>
      <c r="B51" s="29" t="s">
        <v>528</v>
      </c>
      <c r="C51" s="29" t="s">
        <v>18</v>
      </c>
      <c r="D51" s="29">
        <v>0</v>
      </c>
      <c r="E51" s="60">
        <f>E$41*TOTAL!I$1</f>
        <v>2469.35</v>
      </c>
      <c r="F51" s="61">
        <f t="shared" si="2"/>
        <v>0</v>
      </c>
      <c r="G51" s="23" t="str">
        <f>VLOOKUP(A51,'E 08 AGOSTO 2022'!A:C,3,FALSE)</f>
        <v>MAS DE 20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5.75" customHeight="1">
      <c r="A52" s="28" t="s">
        <v>2045</v>
      </c>
      <c r="B52" s="29" t="s">
        <v>528</v>
      </c>
      <c r="C52" s="29" t="s">
        <v>21</v>
      </c>
      <c r="D52" s="29">
        <v>0</v>
      </c>
      <c r="E52" s="60">
        <f>E$41*TOTAL!I$1</f>
        <v>2469.35</v>
      </c>
      <c r="F52" s="61">
        <f t="shared" si="2"/>
        <v>0</v>
      </c>
      <c r="G52" s="23" t="str">
        <f>VLOOKUP(A52,'E 08 AGOSTO 2022'!A:C,3,FALSE)</f>
        <v>MAS DE 20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5.75" customHeight="1">
      <c r="A53" s="28" t="s">
        <v>2046</v>
      </c>
      <c r="B53" s="29" t="s">
        <v>528</v>
      </c>
      <c r="C53" s="215" t="s">
        <v>24</v>
      </c>
      <c r="D53" s="29">
        <v>0</v>
      </c>
      <c r="E53" s="60">
        <f>E$41*TOTAL!I$1</f>
        <v>2469.35</v>
      </c>
      <c r="F53" s="61">
        <f t="shared" si="2"/>
        <v>0</v>
      </c>
      <c r="G53" s="23" t="str">
        <f>VLOOKUP(A53,'E 08 AGOSTO 2022'!A:C,3,FALSE)</f>
        <v>MAS DE 20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5.75" customHeight="1">
      <c r="A54" s="28" t="s">
        <v>2047</v>
      </c>
      <c r="B54" s="29" t="s">
        <v>2048</v>
      </c>
      <c r="C54" s="29" t="s">
        <v>12</v>
      </c>
      <c r="D54" s="29">
        <v>0</v>
      </c>
      <c r="E54" s="60">
        <f>E$41*TOTAL!I$1</f>
        <v>2469.35</v>
      </c>
      <c r="F54" s="61">
        <f t="shared" si="2"/>
        <v>0</v>
      </c>
      <c r="G54" s="23" t="str">
        <f>VLOOKUP(A54,'E 08 AGOSTO 2022'!A:C,3,FALSE)</f>
        <v>MAS DE 20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5.75" customHeight="1">
      <c r="A55" s="28" t="s">
        <v>2049</v>
      </c>
      <c r="B55" s="29" t="s">
        <v>2048</v>
      </c>
      <c r="C55" s="29" t="s">
        <v>15</v>
      </c>
      <c r="D55" s="29">
        <v>0</v>
      </c>
      <c r="E55" s="60">
        <f>E$41*TOTAL!I$1</f>
        <v>2469.35</v>
      </c>
      <c r="F55" s="61">
        <f t="shared" si="2"/>
        <v>0</v>
      </c>
      <c r="G55" s="23" t="str">
        <f>VLOOKUP(A55,'E 08 AGOSTO 2022'!A:C,3,FALSE)</f>
        <v>MAS DE 20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5.75" customHeight="1">
      <c r="A56" s="28" t="s">
        <v>2050</v>
      </c>
      <c r="B56" s="29" t="s">
        <v>2048</v>
      </c>
      <c r="C56" s="29" t="s">
        <v>18</v>
      </c>
      <c r="D56" s="29">
        <v>0</v>
      </c>
      <c r="E56" s="60">
        <f>E$41*TOTAL!I$1</f>
        <v>2469.35</v>
      </c>
      <c r="F56" s="61">
        <f t="shared" si="2"/>
        <v>0</v>
      </c>
      <c r="G56" s="23" t="str">
        <f>VLOOKUP(A56,'E 08 AGOSTO 2022'!A:C,3,FALSE)</f>
        <v>MAS DE 20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5.75" customHeight="1">
      <c r="A57" s="28" t="s">
        <v>2051</v>
      </c>
      <c r="B57" s="29" t="s">
        <v>2048</v>
      </c>
      <c r="C57" s="29" t="s">
        <v>21</v>
      </c>
      <c r="D57" s="29">
        <v>0</v>
      </c>
      <c r="E57" s="60">
        <f>E$41*TOTAL!I$1</f>
        <v>2469.35</v>
      </c>
      <c r="F57" s="61">
        <f t="shared" si="2"/>
        <v>0</v>
      </c>
      <c r="G57" s="23" t="str">
        <f>VLOOKUP(A57,'E 08 AGOSTO 2022'!A:C,3,FALSE)</f>
        <v>MAS DE 20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5.75">
      <c r="A58" s="28" t="s">
        <v>2052</v>
      </c>
      <c r="B58" s="29" t="s">
        <v>2048</v>
      </c>
      <c r="C58" s="29" t="s">
        <v>24</v>
      </c>
      <c r="D58" s="29">
        <v>0</v>
      </c>
      <c r="E58" s="60">
        <f>E$41*TOTAL!I$1</f>
        <v>2469.35</v>
      </c>
      <c r="F58" s="61">
        <f t="shared" si="2"/>
        <v>0</v>
      </c>
      <c r="G58" s="23" t="str">
        <f>VLOOKUP(A58,'E 08 AGOSTO 2022'!A:C,3,FALSE)</f>
        <v>MAS DE 20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6.5" thickBot="1">
      <c r="A59" s="31"/>
      <c r="B59" s="31" t="s">
        <v>2053</v>
      </c>
      <c r="C59" s="31"/>
      <c r="D59" s="31">
        <f>SUM(D43:D58)</f>
        <v>0</v>
      </c>
      <c r="E59" s="31"/>
      <c r="F59" s="63">
        <f>SUM(F43:F58)</f>
        <v>0</v>
      </c>
      <c r="G59" s="23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8.75">
      <c r="A60" s="375" t="s">
        <v>2054</v>
      </c>
      <c r="B60" s="377" t="s">
        <v>2010</v>
      </c>
      <c r="C60" s="378"/>
      <c r="D60" s="116" t="s">
        <v>2215</v>
      </c>
      <c r="E60" s="248" t="s">
        <v>2216</v>
      </c>
      <c r="F60" s="5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9.5" thickBot="1">
      <c r="A61" s="376"/>
      <c r="B61" s="379"/>
      <c r="C61" s="380"/>
      <c r="D61" s="227">
        <v>3499</v>
      </c>
      <c r="E61" s="247">
        <v>3299</v>
      </c>
      <c r="F61" s="5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47.25" customHeight="1">
      <c r="A62" s="190" t="s">
        <v>3</v>
      </c>
      <c r="B62" s="190" t="s">
        <v>370</v>
      </c>
      <c r="C62" s="190" t="s">
        <v>371</v>
      </c>
      <c r="D62" s="226" t="s">
        <v>372</v>
      </c>
      <c r="E62" s="42" t="s">
        <v>2011</v>
      </c>
      <c r="F62" s="226" t="s">
        <v>375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9.5" customHeight="1">
      <c r="A63" s="28" t="s">
        <v>2055</v>
      </c>
      <c r="B63" s="29" t="s">
        <v>377</v>
      </c>
      <c r="C63" s="29" t="s">
        <v>12</v>
      </c>
      <c r="D63" s="29">
        <v>0</v>
      </c>
      <c r="E63" s="60">
        <f>E$61*TOTAL!I$1</f>
        <v>2144.35</v>
      </c>
      <c r="F63" s="61">
        <f>D63*E63</f>
        <v>0</v>
      </c>
      <c r="G63" s="23" t="str">
        <f>VLOOKUP(A63,'E 08 AGOSTO 2022'!A:C,3,FALSE)</f>
        <v>MAS DE 20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5.75">
      <c r="A64" s="28" t="s">
        <v>2056</v>
      </c>
      <c r="B64" s="29" t="s">
        <v>377</v>
      </c>
      <c r="C64" s="29" t="s">
        <v>15</v>
      </c>
      <c r="D64" s="29">
        <v>0</v>
      </c>
      <c r="E64" s="60">
        <f>E$61*TOTAL!I$1</f>
        <v>2144.35</v>
      </c>
      <c r="F64" s="61">
        <f>D64*E64</f>
        <v>0</v>
      </c>
      <c r="G64" s="23" t="str">
        <f>VLOOKUP(A64,'E 08 AGOSTO 2022'!A:C,3,FALSE)</f>
        <v>MAS DE 20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7" ht="15.75">
      <c r="A65" s="28" t="s">
        <v>2057</v>
      </c>
      <c r="B65" s="29" t="s">
        <v>377</v>
      </c>
      <c r="C65" s="29" t="s">
        <v>18</v>
      </c>
      <c r="D65" s="29">
        <v>0</v>
      </c>
      <c r="E65" s="60">
        <f>E$61*TOTAL!I$1</f>
        <v>2144.35</v>
      </c>
      <c r="F65" s="61">
        <f>D65*E65</f>
        <v>0</v>
      </c>
      <c r="G65" s="23" t="str">
        <f>VLOOKUP(A65,'E 08 AGOSTO 2022'!A:C,3,FALSE)</f>
        <v>MAS DE 20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7" ht="15.75" customHeight="1">
      <c r="A66" s="28" t="s">
        <v>2058</v>
      </c>
      <c r="B66" s="29" t="s">
        <v>377</v>
      </c>
      <c r="C66" s="29" t="s">
        <v>21</v>
      </c>
      <c r="D66" s="29">
        <v>0</v>
      </c>
      <c r="E66" s="60">
        <f>E$61*TOTAL!I$1</f>
        <v>2144.35</v>
      </c>
      <c r="F66" s="61">
        <f>D66*E66</f>
        <v>0</v>
      </c>
      <c r="G66" s="23" t="str">
        <f>VLOOKUP(A66,'E 08 AGOSTO 2022'!A:C,3,FALSE)</f>
        <v>MAS DE 20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7" ht="15.75">
      <c r="A67" s="28" t="s">
        <v>2059</v>
      </c>
      <c r="B67" s="29" t="s">
        <v>377</v>
      </c>
      <c r="C67" s="29" t="s">
        <v>24</v>
      </c>
      <c r="D67" s="29">
        <v>0</v>
      </c>
      <c r="E67" s="60">
        <f>E$61*TOTAL!I$1</f>
        <v>2144.35</v>
      </c>
      <c r="F67" s="61">
        <f>D67*E67</f>
        <v>0</v>
      </c>
      <c r="G67" s="23" t="str">
        <f>VLOOKUP(A67,'E 08 AGOSTO 2022'!A:C,3,FALSE)</f>
        <v>13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7" ht="15.75">
      <c r="A68" s="31"/>
      <c r="B68" s="31" t="s">
        <v>2060</v>
      </c>
      <c r="C68" s="31"/>
      <c r="D68" s="31">
        <f>SUM(D63:D67)</f>
        <v>0</v>
      </c>
      <c r="E68" s="31"/>
      <c r="F68" s="63">
        <f>SUM(F63:F67)</f>
        <v>0</v>
      </c>
      <c r="G68" s="23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7" ht="18.75">
      <c r="A69" s="381" t="s">
        <v>368</v>
      </c>
      <c r="B69" s="395"/>
      <c r="C69" s="396"/>
      <c r="D69" s="116" t="s">
        <v>2215</v>
      </c>
      <c r="E69" s="55" t="s">
        <v>369</v>
      </c>
      <c r="F69" s="57"/>
      <c r="G69"/>
      <c r="H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8.75">
      <c r="A70" s="382"/>
      <c r="B70" s="397"/>
      <c r="C70" s="398"/>
      <c r="D70" s="227">
        <v>7499</v>
      </c>
      <c r="E70" s="55" t="s">
        <v>374</v>
      </c>
      <c r="F70" s="57"/>
      <c r="G70"/>
      <c r="H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75">
      <c r="A71" s="207" t="s">
        <v>3</v>
      </c>
      <c r="B71" s="55" t="s">
        <v>370</v>
      </c>
      <c r="C71" s="55" t="s">
        <v>371</v>
      </c>
      <c r="D71" s="55" t="s">
        <v>372</v>
      </c>
      <c r="E71" s="233"/>
      <c r="F71" s="55" t="s">
        <v>375</v>
      </c>
      <c r="G71" s="27" t="s">
        <v>9</v>
      </c>
      <c r="H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75" hidden="1">
      <c r="A72" s="28" t="s">
        <v>376</v>
      </c>
      <c r="B72" s="29" t="s">
        <v>377</v>
      </c>
      <c r="C72" s="29" t="s">
        <v>12</v>
      </c>
      <c r="D72" s="29">
        <v>0</v>
      </c>
      <c r="E72" s="60">
        <f>D$70*TOTAL!I$1</f>
        <v>4874.3500000000004</v>
      </c>
      <c r="F72" s="61">
        <f t="shared" ref="F72:F79" si="3">D72*E72</f>
        <v>0</v>
      </c>
      <c r="G72" s="23" t="e">
        <f>VLOOKUP(A72,'E 08 AGOSTO 2022'!A:C,3,FALSE)</f>
        <v>#N/A</v>
      </c>
      <c r="H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75">
      <c r="A73" s="29" t="s">
        <v>378</v>
      </c>
      <c r="B73" s="29" t="s">
        <v>377</v>
      </c>
      <c r="C73" s="29" t="s">
        <v>15</v>
      </c>
      <c r="D73" s="29">
        <v>0</v>
      </c>
      <c r="E73" s="60">
        <f>D$70*TOTAL!I$1</f>
        <v>4874.3500000000004</v>
      </c>
      <c r="F73" s="61">
        <f t="shared" si="3"/>
        <v>0</v>
      </c>
      <c r="G73" s="23" t="str">
        <f>VLOOKUP(A73,'E 08 AGOSTO 2022'!A:C,3,FALSE)</f>
        <v>2</v>
      </c>
      <c r="H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75" hidden="1">
      <c r="A74" s="29" t="s">
        <v>379</v>
      </c>
      <c r="B74" s="29" t="s">
        <v>377</v>
      </c>
      <c r="C74" s="29" t="s">
        <v>18</v>
      </c>
      <c r="D74" s="29">
        <v>0</v>
      </c>
      <c r="E74" s="60">
        <f>D$70*TOTAL!I$1</f>
        <v>4874.3500000000004</v>
      </c>
      <c r="F74" s="61">
        <f t="shared" si="3"/>
        <v>0</v>
      </c>
      <c r="G74" s="23" t="e">
        <f>VLOOKUP(A74,'E 08 AGOSTO 2022'!A:C,3,FALSE)</f>
        <v>#N/A</v>
      </c>
      <c r="H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75">
      <c r="A75" s="29" t="s">
        <v>380</v>
      </c>
      <c r="B75" s="29" t="s">
        <v>377</v>
      </c>
      <c r="C75" s="29" t="s">
        <v>21</v>
      </c>
      <c r="D75" s="29">
        <v>0</v>
      </c>
      <c r="E75" s="60">
        <f>D$70*TOTAL!I$1</f>
        <v>4874.3500000000004</v>
      </c>
      <c r="F75" s="61">
        <f t="shared" si="3"/>
        <v>0</v>
      </c>
      <c r="G75" s="23" t="str">
        <f>VLOOKUP(A75,'E 08 AGOSTO 2022'!A:C,3,FALSE)</f>
        <v>5</v>
      </c>
      <c r="H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75">
      <c r="A76" s="29" t="s">
        <v>381</v>
      </c>
      <c r="B76" s="29" t="s">
        <v>377</v>
      </c>
      <c r="C76" s="29" t="s">
        <v>24</v>
      </c>
      <c r="D76" s="29">
        <v>0</v>
      </c>
      <c r="E76" s="60">
        <f>D$70*TOTAL!I$1</f>
        <v>4874.3500000000004</v>
      </c>
      <c r="F76" s="61">
        <f t="shared" si="3"/>
        <v>0</v>
      </c>
      <c r="G76" s="23" t="str">
        <f>VLOOKUP(A76,'E 08 AGOSTO 2022'!A:C,3,FALSE)</f>
        <v>1</v>
      </c>
      <c r="H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75" hidden="1">
      <c r="A77" s="29" t="s">
        <v>382</v>
      </c>
      <c r="B77" s="29" t="s">
        <v>383</v>
      </c>
      <c r="C77" s="29" t="s">
        <v>15</v>
      </c>
      <c r="D77" s="29">
        <v>0</v>
      </c>
      <c r="E77" s="60">
        <f>D$70*TOTAL!I$1</f>
        <v>4874.3500000000004</v>
      </c>
      <c r="F77" s="61">
        <f t="shared" si="3"/>
        <v>0</v>
      </c>
      <c r="G77" s="23" t="e">
        <f>VLOOKUP(A77,'E 08 AGOSTO 2022'!A:C,3,FALSE)</f>
        <v>#N/A</v>
      </c>
      <c r="H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75" hidden="1">
      <c r="A78" s="29" t="s">
        <v>384</v>
      </c>
      <c r="B78" s="29" t="s">
        <v>383</v>
      </c>
      <c r="C78" s="29" t="s">
        <v>18</v>
      </c>
      <c r="D78" s="29">
        <v>0</v>
      </c>
      <c r="E78" s="60">
        <f>D$70*TOTAL!I$1</f>
        <v>4874.3500000000004</v>
      </c>
      <c r="F78" s="61">
        <f t="shared" si="3"/>
        <v>0</v>
      </c>
      <c r="G78" s="23" t="e">
        <f>VLOOKUP(A78,'E 08 AGOSTO 2022'!A:C,3,FALSE)</f>
        <v>#N/A</v>
      </c>
      <c r="H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75" hidden="1">
      <c r="A79" s="29" t="s">
        <v>385</v>
      </c>
      <c r="B79" s="29" t="s">
        <v>383</v>
      </c>
      <c r="C79" s="29" t="s">
        <v>21</v>
      </c>
      <c r="D79" s="29">
        <v>0</v>
      </c>
      <c r="E79" s="60">
        <f>D$70*TOTAL!I$1</f>
        <v>4874.3500000000004</v>
      </c>
      <c r="F79" s="61">
        <f t="shared" si="3"/>
        <v>0</v>
      </c>
      <c r="G79" s="23" t="e">
        <f>VLOOKUP(A79,'E 08 AGOSTO 2022'!A:C,3,FALSE)</f>
        <v>#N/A</v>
      </c>
      <c r="H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75">
      <c r="A80" s="31"/>
      <c r="B80" s="31" t="s">
        <v>386</v>
      </c>
      <c r="C80" s="31"/>
      <c r="D80" s="31">
        <f>SUM(D72:D79)</f>
        <v>0</v>
      </c>
      <c r="E80" s="31"/>
      <c r="F80" s="63">
        <f>SUM(F72:F79)</f>
        <v>0</v>
      </c>
      <c r="G80" s="23"/>
      <c r="H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8.75">
      <c r="A81" s="381" t="s">
        <v>387</v>
      </c>
      <c r="B81" s="395"/>
      <c r="C81" s="396"/>
      <c r="D81" s="116" t="s">
        <v>2215</v>
      </c>
      <c r="E81" s="55" t="s">
        <v>369</v>
      </c>
      <c r="F81" s="57"/>
      <c r="G81" s="23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8.75">
      <c r="A82" s="382"/>
      <c r="B82" s="397"/>
      <c r="C82" s="398"/>
      <c r="D82" s="227">
        <v>5499</v>
      </c>
      <c r="E82" s="233" t="s">
        <v>374</v>
      </c>
      <c r="F82" s="57"/>
      <c r="G82" s="23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75">
      <c r="A83" s="207" t="s">
        <v>3</v>
      </c>
      <c r="B83" s="55" t="s">
        <v>370</v>
      </c>
      <c r="C83" s="55" t="s">
        <v>371</v>
      </c>
      <c r="D83" s="55" t="s">
        <v>372</v>
      </c>
      <c r="E83" s="55"/>
      <c r="F83" s="55" t="s">
        <v>375</v>
      </c>
      <c r="G83" s="23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75" hidden="1">
      <c r="A84" s="29" t="s">
        <v>389</v>
      </c>
      <c r="B84" s="29" t="s">
        <v>388</v>
      </c>
      <c r="C84" s="29" t="s">
        <v>15</v>
      </c>
      <c r="D84" s="29">
        <v>0</v>
      </c>
      <c r="E84" s="59">
        <f>D$82*TOTAL!I$1</f>
        <v>3574.35</v>
      </c>
      <c r="F84" s="61">
        <f t="shared" ref="F84:F93" si="4">D84*E84</f>
        <v>0</v>
      </c>
      <c r="G84" s="23" t="e">
        <f>VLOOKUP(A84,'E 08 AGOSTO 2022'!A:C,3,FALSE)</f>
        <v>#N/A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75" hidden="1">
      <c r="A85" s="29" t="s">
        <v>390</v>
      </c>
      <c r="B85" s="29" t="s">
        <v>388</v>
      </c>
      <c r="C85" s="29" t="s">
        <v>18</v>
      </c>
      <c r="D85" s="29">
        <v>0</v>
      </c>
      <c r="E85" s="59">
        <f>D$82*TOTAL!I$1</f>
        <v>3574.35</v>
      </c>
      <c r="F85" s="61">
        <f t="shared" si="4"/>
        <v>0</v>
      </c>
      <c r="G85" s="23" t="e">
        <f>VLOOKUP(A85,'E 08 AGOSTO 2022'!A:C,3,FALSE)</f>
        <v>#N/A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75">
      <c r="A86" s="29" t="s">
        <v>391</v>
      </c>
      <c r="B86" s="29" t="s">
        <v>388</v>
      </c>
      <c r="C86" s="29" t="s">
        <v>21</v>
      </c>
      <c r="D86" s="29">
        <v>0</v>
      </c>
      <c r="E86" s="59">
        <f>D$82*TOTAL!I$1</f>
        <v>3574.35</v>
      </c>
      <c r="F86" s="61">
        <f t="shared" si="4"/>
        <v>0</v>
      </c>
      <c r="G86" s="23" t="str">
        <f>VLOOKUP(A86,'E 08 AGOSTO 2022'!A:C,3,FALSE)</f>
        <v>1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75" hidden="1">
      <c r="A87" s="29" t="s">
        <v>392</v>
      </c>
      <c r="B87" s="29" t="s">
        <v>388</v>
      </c>
      <c r="C87" s="29" t="s">
        <v>36</v>
      </c>
      <c r="D87" s="29">
        <v>0</v>
      </c>
      <c r="E87" s="59">
        <f>D$82*TOTAL!I$1</f>
        <v>3574.35</v>
      </c>
      <c r="F87" s="61">
        <f t="shared" si="4"/>
        <v>0</v>
      </c>
      <c r="G87" s="23" t="e">
        <f>VLOOKUP(A87,'E 08 AGOSTO 2022'!A:C,3,FALSE)</f>
        <v>#N/A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75" hidden="1">
      <c r="A88" s="29" t="s">
        <v>393</v>
      </c>
      <c r="B88" s="29" t="s">
        <v>388</v>
      </c>
      <c r="C88" s="29" t="s">
        <v>160</v>
      </c>
      <c r="D88" s="29">
        <v>0</v>
      </c>
      <c r="E88" s="59">
        <f>D$82*TOTAL!I$1</f>
        <v>3574.35</v>
      </c>
      <c r="F88" s="61">
        <f t="shared" si="4"/>
        <v>0</v>
      </c>
      <c r="G88" s="23" t="e">
        <f>VLOOKUP(A88,'E 08 AGOSTO 2022'!A:C,3,FALSE)</f>
        <v>#N/A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75">
      <c r="A89" s="29" t="s">
        <v>394</v>
      </c>
      <c r="B89" s="29" t="s">
        <v>395</v>
      </c>
      <c r="C89" s="29" t="s">
        <v>12</v>
      </c>
      <c r="D89" s="29">
        <v>0</v>
      </c>
      <c r="E89" s="59">
        <f>D$82*TOTAL!I$1</f>
        <v>3574.35</v>
      </c>
      <c r="F89" s="61">
        <f t="shared" si="4"/>
        <v>0</v>
      </c>
      <c r="G89" s="23" t="str">
        <f>VLOOKUP(A89,'E 08 AGOSTO 2022'!A:C,3,FALSE)</f>
        <v>5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75">
      <c r="A90" s="29" t="s">
        <v>396</v>
      </c>
      <c r="B90" s="29" t="s">
        <v>395</v>
      </c>
      <c r="C90" s="29" t="s">
        <v>15</v>
      </c>
      <c r="D90" s="29">
        <v>0</v>
      </c>
      <c r="E90" s="59">
        <f>D$82*TOTAL!I$1</f>
        <v>3574.35</v>
      </c>
      <c r="F90" s="61">
        <f t="shared" si="4"/>
        <v>0</v>
      </c>
      <c r="G90" s="23" t="str">
        <f>VLOOKUP(A90,'E 08 AGOSTO 2022'!A:C,3,FALSE)</f>
        <v>1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75" hidden="1">
      <c r="A91" s="29" t="s">
        <v>397</v>
      </c>
      <c r="B91" s="29" t="s">
        <v>395</v>
      </c>
      <c r="C91" s="29" t="s">
        <v>18</v>
      </c>
      <c r="D91" s="29">
        <v>0</v>
      </c>
      <c r="E91" s="59">
        <f>D$82*TOTAL!I$1</f>
        <v>3574.35</v>
      </c>
      <c r="F91" s="61">
        <f t="shared" si="4"/>
        <v>0</v>
      </c>
      <c r="G91" s="23" t="e">
        <f>VLOOKUP(A91,'E 08 AGOSTO 2022'!A:C,3,FALSE)</f>
        <v>#N/A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75" hidden="1">
      <c r="A92" s="29" t="s">
        <v>398</v>
      </c>
      <c r="B92" s="29" t="s">
        <v>395</v>
      </c>
      <c r="C92" s="29" t="s">
        <v>21</v>
      </c>
      <c r="D92" s="29">
        <v>0</v>
      </c>
      <c r="E92" s="59">
        <f>D$82*TOTAL!I$1</f>
        <v>3574.35</v>
      </c>
      <c r="F92" s="61">
        <f t="shared" si="4"/>
        <v>0</v>
      </c>
      <c r="G92" s="23" t="e">
        <f>VLOOKUP(A92,'E 08 AGOSTO 2022'!A:C,3,FALSE)</f>
        <v>#N/A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5.75" hidden="1">
      <c r="A93" s="29" t="s">
        <v>399</v>
      </c>
      <c r="B93" s="29" t="s">
        <v>395</v>
      </c>
      <c r="C93" s="29" t="s">
        <v>24</v>
      </c>
      <c r="D93" s="29">
        <v>0</v>
      </c>
      <c r="E93" s="59">
        <f>D$82*TOTAL!I$1</f>
        <v>3574.35</v>
      </c>
      <c r="F93" s="61">
        <f t="shared" si="4"/>
        <v>0</v>
      </c>
      <c r="G93" s="23" t="e">
        <f>VLOOKUP(A93,'E 08 AGOSTO 2022'!A:C,3,FALSE)</f>
        <v>#N/A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5.75">
      <c r="A94" s="31"/>
      <c r="B94" s="31" t="s">
        <v>400</v>
      </c>
      <c r="C94" s="31"/>
      <c r="D94" s="31">
        <f>SUM(D84:D93)</f>
        <v>0</v>
      </c>
      <c r="E94" s="31"/>
      <c r="F94" s="63">
        <f>SUM(F84:F93)</f>
        <v>0</v>
      </c>
      <c r="G94" s="23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5.75">
      <c r="A95" s="240" t="s">
        <v>401</v>
      </c>
      <c r="B95" s="399"/>
      <c r="C95" s="396"/>
      <c r="D95" s="116" t="s">
        <v>2215</v>
      </c>
      <c r="E95" s="55" t="s">
        <v>369</v>
      </c>
      <c r="F95" s="65"/>
      <c r="G95" s="23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8.75">
      <c r="A96" s="240"/>
      <c r="B96" s="400"/>
      <c r="C96" s="398"/>
      <c r="D96" s="227">
        <v>4199</v>
      </c>
      <c r="E96" s="233" t="s">
        <v>374</v>
      </c>
      <c r="F96" s="65"/>
      <c r="G96" s="23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63" ht="15.75">
      <c r="A97" s="225" t="s">
        <v>3</v>
      </c>
      <c r="B97" s="55" t="s">
        <v>370</v>
      </c>
      <c r="C97" s="55" t="s">
        <v>371</v>
      </c>
      <c r="D97" s="55" t="s">
        <v>372</v>
      </c>
      <c r="E97" s="55"/>
      <c r="F97" s="55" t="s">
        <v>375</v>
      </c>
      <c r="G97" s="23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63" ht="18.75">
      <c r="A98" s="29" t="s">
        <v>1947</v>
      </c>
      <c r="B98" s="29" t="s">
        <v>404</v>
      </c>
      <c r="C98" s="29" t="s">
        <v>405</v>
      </c>
      <c r="D98" s="29">
        <v>0</v>
      </c>
      <c r="E98" s="59">
        <f>$D$96*TOTAL!I$1</f>
        <v>2729.35</v>
      </c>
      <c r="F98" s="61">
        <f t="shared" ref="F98:F104" si="5">D98*E98</f>
        <v>0</v>
      </c>
      <c r="G98" s="23" t="str">
        <f>VLOOKUP(A98,'E 08 AGOSTO 2022'!A:C,3,FALSE)</f>
        <v>2</v>
      </c>
      <c r="H98" s="68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63" ht="15.75" hidden="1">
      <c r="A99" s="29" t="s">
        <v>1948</v>
      </c>
      <c r="B99" s="29" t="s">
        <v>404</v>
      </c>
      <c r="C99" s="29" t="s">
        <v>407</v>
      </c>
      <c r="D99" s="29">
        <v>0</v>
      </c>
      <c r="E99" s="59">
        <f>$D$96*TOTAL!I$1</f>
        <v>2729.35</v>
      </c>
      <c r="F99" s="61">
        <f t="shared" si="5"/>
        <v>0</v>
      </c>
      <c r="G99" s="23" t="e">
        <f>VLOOKUP(A99,'E 08 AGOSTO 2022'!A:C,3,FALSE)</f>
        <v>#N/A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63" ht="15.75">
      <c r="A100" s="29" t="s">
        <v>417</v>
      </c>
      <c r="B100" s="29" t="s">
        <v>418</v>
      </c>
      <c r="C100" s="29" t="s">
        <v>405</v>
      </c>
      <c r="D100" s="29">
        <v>0</v>
      </c>
      <c r="E100" s="59">
        <f>$D$96*TOTAL!I$1</f>
        <v>2729.35</v>
      </c>
      <c r="F100" s="61">
        <f t="shared" si="5"/>
        <v>0</v>
      </c>
      <c r="G100" s="23" t="str">
        <f>VLOOKUP(A100,'E 08 AGOSTO 2022'!A:C,3,FALSE)</f>
        <v>3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63" ht="15.75">
      <c r="A101" s="29" t="s">
        <v>419</v>
      </c>
      <c r="B101" s="29" t="s">
        <v>418</v>
      </c>
      <c r="C101" s="29" t="s">
        <v>407</v>
      </c>
      <c r="D101" s="29">
        <v>0</v>
      </c>
      <c r="E101" s="59">
        <f>$D$96*TOTAL!I$1</f>
        <v>2729.35</v>
      </c>
      <c r="F101" s="61">
        <f t="shared" si="5"/>
        <v>0</v>
      </c>
      <c r="G101" s="23" t="str">
        <f>VLOOKUP(A101,'E 08 AGOSTO 2022'!A:C,3,FALSE)</f>
        <v>1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63" ht="15.75" hidden="1">
      <c r="A102" s="29" t="s">
        <v>420</v>
      </c>
      <c r="B102" s="29" t="s">
        <v>418</v>
      </c>
      <c r="C102" s="29" t="s">
        <v>409</v>
      </c>
      <c r="D102" s="29">
        <v>0</v>
      </c>
      <c r="E102" s="59">
        <f>$D$96*TOTAL!I$1</f>
        <v>2729.35</v>
      </c>
      <c r="F102" s="61">
        <f t="shared" si="5"/>
        <v>0</v>
      </c>
      <c r="G102" s="23" t="e">
        <f>VLOOKUP(A102,'E 08 AGOSTO 2022'!A:C,3,FALSE)</f>
        <v>#N/A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63" ht="15.75" hidden="1">
      <c r="A103" s="29" t="s">
        <v>421</v>
      </c>
      <c r="B103" s="29" t="s">
        <v>418</v>
      </c>
      <c r="C103" s="29" t="s">
        <v>21</v>
      </c>
      <c r="D103" s="29">
        <v>0</v>
      </c>
      <c r="E103" s="59">
        <f>$D$96*TOTAL!I$1</f>
        <v>2729.35</v>
      </c>
      <c r="F103" s="61">
        <f t="shared" si="5"/>
        <v>0</v>
      </c>
      <c r="G103" s="23" t="e">
        <f>VLOOKUP(A103,'E 08 AGOSTO 2022'!A:C,3,FALSE)</f>
        <v>#N/A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63" ht="15.75" hidden="1">
      <c r="A104" s="29" t="s">
        <v>422</v>
      </c>
      <c r="B104" s="29" t="s">
        <v>418</v>
      </c>
      <c r="C104" s="29" t="s">
        <v>36</v>
      </c>
      <c r="D104" s="29">
        <v>0</v>
      </c>
      <c r="E104" s="59">
        <f>$D$96*TOTAL!I$1</f>
        <v>2729.35</v>
      </c>
      <c r="F104" s="61">
        <f t="shared" si="5"/>
        <v>0</v>
      </c>
      <c r="G104" s="23" t="e">
        <f>VLOOKUP(A104,'E 08 AGOSTO 2022'!A:C,3,FALSE)</f>
        <v>#N/A</v>
      </c>
      <c r="H104" s="69"/>
      <c r="I104" s="69"/>
      <c r="J104" s="69"/>
      <c r="K104" s="69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</row>
    <row r="105" spans="1:63" ht="15.75">
      <c r="A105" s="29"/>
      <c r="B105" s="31" t="s">
        <v>423</v>
      </c>
      <c r="C105" s="31"/>
      <c r="D105" s="31">
        <f>SUM(D98:D104)</f>
        <v>0</v>
      </c>
      <c r="E105" s="31"/>
      <c r="F105" s="63">
        <f>SUM(F98:F104)</f>
        <v>0</v>
      </c>
      <c r="G105" s="23"/>
      <c r="H105" s="69"/>
      <c r="I105" s="69"/>
      <c r="J105" s="69"/>
      <c r="K105" s="69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</row>
    <row r="106" spans="1:63" ht="18.75">
      <c r="A106" s="170" t="s">
        <v>424</v>
      </c>
      <c r="B106" s="236"/>
      <c r="C106" s="235"/>
      <c r="D106" s="116" t="s">
        <v>2215</v>
      </c>
      <c r="E106" s="55" t="s">
        <v>369</v>
      </c>
      <c r="F106" s="57"/>
      <c r="G106" s="23"/>
      <c r="H106" s="69"/>
      <c r="I106" s="69"/>
      <c r="J106" s="69"/>
      <c r="K106" s="69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</row>
    <row r="107" spans="1:63" ht="18.75">
      <c r="A107" s="239"/>
      <c r="B107" s="237"/>
      <c r="C107" s="238"/>
      <c r="D107" s="227">
        <v>4499</v>
      </c>
      <c r="E107" s="233" t="s">
        <v>374</v>
      </c>
      <c r="F107" s="57"/>
      <c r="G107" s="23"/>
      <c r="H107" s="69"/>
      <c r="I107" s="69"/>
      <c r="J107" s="69"/>
      <c r="K107" s="69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</row>
    <row r="108" spans="1:63" ht="15.75">
      <c r="A108" s="207" t="s">
        <v>3</v>
      </c>
      <c r="B108" s="55" t="s">
        <v>370</v>
      </c>
      <c r="C108" s="55" t="s">
        <v>371</v>
      </c>
      <c r="D108" s="55" t="s">
        <v>372</v>
      </c>
      <c r="E108" s="55"/>
      <c r="F108" s="55" t="s">
        <v>375</v>
      </c>
      <c r="G108" s="23"/>
    </row>
    <row r="109" spans="1:63" ht="15.75">
      <c r="A109" s="29" t="s">
        <v>425</v>
      </c>
      <c r="B109" s="29" t="s">
        <v>404</v>
      </c>
      <c r="C109" s="29" t="s">
        <v>405</v>
      </c>
      <c r="D109" s="29">
        <v>0</v>
      </c>
      <c r="E109" s="59">
        <f>D$107*TOTAL!I$1</f>
        <v>2924.35</v>
      </c>
      <c r="F109" s="61">
        <f t="shared" ref="F109:F119" si="6">D109*E109</f>
        <v>0</v>
      </c>
      <c r="G109" s="23" t="str">
        <f>VLOOKUP(A109,'E 08 AGOSTO 2022'!A:C,3,FALSE)</f>
        <v>9</v>
      </c>
    </row>
    <row r="110" spans="1:63" ht="15.75">
      <c r="A110" s="29" t="s">
        <v>426</v>
      </c>
      <c r="B110" s="29" t="s">
        <v>404</v>
      </c>
      <c r="C110" s="29" t="s">
        <v>407</v>
      </c>
      <c r="D110" s="29">
        <v>0</v>
      </c>
      <c r="E110" s="59">
        <f>D$107*TOTAL!I$1</f>
        <v>2924.35</v>
      </c>
      <c r="F110" s="61">
        <f t="shared" si="6"/>
        <v>0</v>
      </c>
      <c r="G110" s="23" t="str">
        <f>VLOOKUP(A110,'E 08 AGOSTO 2022'!A:C,3,FALSE)</f>
        <v>MAS DE 20</v>
      </c>
    </row>
    <row r="111" spans="1:63" ht="15.75">
      <c r="A111" s="29" t="s">
        <v>427</v>
      </c>
      <c r="B111" s="29" t="s">
        <v>404</v>
      </c>
      <c r="C111" s="29" t="s">
        <v>409</v>
      </c>
      <c r="D111" s="29">
        <v>0</v>
      </c>
      <c r="E111" s="59">
        <f>D$107*TOTAL!I$1</f>
        <v>2924.35</v>
      </c>
      <c r="F111" s="61">
        <f t="shared" si="6"/>
        <v>0</v>
      </c>
      <c r="G111" s="23" t="str">
        <f>VLOOKUP(A111,'E 08 AGOSTO 2022'!A:C,3,FALSE)</f>
        <v>MAS DE 20</v>
      </c>
    </row>
    <row r="112" spans="1:63" ht="15.75">
      <c r="A112" s="29" t="s">
        <v>428</v>
      </c>
      <c r="B112" s="29" t="s">
        <v>404</v>
      </c>
      <c r="C112" s="29" t="s">
        <v>21</v>
      </c>
      <c r="D112" s="29">
        <v>0</v>
      </c>
      <c r="E112" s="59">
        <f>D$107*TOTAL!I$1</f>
        <v>2924.35</v>
      </c>
      <c r="F112" s="61">
        <f t="shared" si="6"/>
        <v>0</v>
      </c>
      <c r="G112" s="23" t="str">
        <f>VLOOKUP(A112,'E 08 AGOSTO 2022'!A:C,3,FALSE)</f>
        <v>MAS DE 20</v>
      </c>
    </row>
    <row r="113" spans="1:63" ht="15.75">
      <c r="A113" s="29" t="s">
        <v>429</v>
      </c>
      <c r="B113" s="29" t="s">
        <v>404</v>
      </c>
      <c r="C113" s="29" t="s">
        <v>36</v>
      </c>
      <c r="D113" s="29">
        <v>0</v>
      </c>
      <c r="E113" s="59">
        <f>D$107*TOTAL!I$1</f>
        <v>2924.35</v>
      </c>
      <c r="F113" s="61">
        <f t="shared" si="6"/>
        <v>0</v>
      </c>
      <c r="G113" s="23" t="str">
        <f>VLOOKUP(A113,'E 08 AGOSTO 2022'!A:C,3,FALSE)</f>
        <v>1</v>
      </c>
    </row>
    <row r="114" spans="1:63" ht="15.75" hidden="1">
      <c r="A114" s="29" t="s">
        <v>430</v>
      </c>
      <c r="B114" s="29" t="s">
        <v>404</v>
      </c>
      <c r="C114" s="29" t="s">
        <v>160</v>
      </c>
      <c r="D114" s="29">
        <v>0</v>
      </c>
      <c r="E114" s="59">
        <f>D$107*TOTAL!I$1</f>
        <v>2924.35</v>
      </c>
      <c r="F114" s="61">
        <f t="shared" si="6"/>
        <v>0</v>
      </c>
      <c r="G114" s="23" t="e">
        <f>VLOOKUP(A114,'E 08 AGOSTO 2022'!A:C,3,FALSE)</f>
        <v>#N/A</v>
      </c>
    </row>
    <row r="115" spans="1:63" ht="15.75">
      <c r="A115" s="29" t="s">
        <v>431</v>
      </c>
      <c r="B115" s="29" t="s">
        <v>432</v>
      </c>
      <c r="C115" s="29" t="s">
        <v>405</v>
      </c>
      <c r="D115" s="29">
        <v>0</v>
      </c>
      <c r="E115" s="59">
        <f>D$107*TOTAL!I$1</f>
        <v>2924.35</v>
      </c>
      <c r="F115" s="61">
        <f t="shared" si="6"/>
        <v>0</v>
      </c>
      <c r="G115" s="23" t="str">
        <f>VLOOKUP(A115,'E 08 AGOSTO 2022'!A:C,3,FALSE)</f>
        <v>12</v>
      </c>
    </row>
    <row r="116" spans="1:63" ht="15.75">
      <c r="A116" s="29" t="s">
        <v>433</v>
      </c>
      <c r="B116" s="29" t="s">
        <v>432</v>
      </c>
      <c r="C116" s="29" t="s">
        <v>407</v>
      </c>
      <c r="D116" s="29">
        <v>0</v>
      </c>
      <c r="E116" s="59">
        <f>D$107*TOTAL!I$1</f>
        <v>2924.35</v>
      </c>
      <c r="F116" s="61">
        <f t="shared" si="6"/>
        <v>0</v>
      </c>
      <c r="G116" s="23" t="str">
        <f>VLOOKUP(A116,'E 08 AGOSTO 2022'!A:C,3,FALSE)</f>
        <v>MAS DE 20</v>
      </c>
    </row>
    <row r="117" spans="1:63" ht="15.75">
      <c r="A117" s="29" t="s">
        <v>434</v>
      </c>
      <c r="B117" s="29" t="s">
        <v>432</v>
      </c>
      <c r="C117" s="29" t="s">
        <v>409</v>
      </c>
      <c r="D117" s="29">
        <v>0</v>
      </c>
      <c r="E117" s="59">
        <f>D$107*TOTAL!I$1</f>
        <v>2924.35</v>
      </c>
      <c r="F117" s="61">
        <f t="shared" si="6"/>
        <v>0</v>
      </c>
      <c r="G117" s="23" t="str">
        <f>VLOOKUP(A117,'E 08 AGOSTO 2022'!A:C,3,FALSE)</f>
        <v>MAS DE 20</v>
      </c>
    </row>
    <row r="118" spans="1:63" ht="15.75">
      <c r="A118" s="29" t="s">
        <v>435</v>
      </c>
      <c r="B118" s="29" t="s">
        <v>432</v>
      </c>
      <c r="C118" s="29" t="s">
        <v>21</v>
      </c>
      <c r="D118" s="29">
        <v>0</v>
      </c>
      <c r="E118" s="59">
        <f>D$107*TOTAL!I$1</f>
        <v>2924.35</v>
      </c>
      <c r="F118" s="61">
        <f t="shared" si="6"/>
        <v>0</v>
      </c>
      <c r="G118" s="23" t="str">
        <f>VLOOKUP(A118,'E 08 AGOSTO 2022'!A:C,3,FALSE)</f>
        <v>MAS DE 20</v>
      </c>
    </row>
    <row r="119" spans="1:63" ht="15.75">
      <c r="A119" s="29" t="s">
        <v>436</v>
      </c>
      <c r="B119" s="29" t="s">
        <v>432</v>
      </c>
      <c r="C119" s="29" t="s">
        <v>36</v>
      </c>
      <c r="D119" s="29">
        <v>0</v>
      </c>
      <c r="E119" s="59">
        <f>D$107*TOTAL!I$1</f>
        <v>2924.35</v>
      </c>
      <c r="F119" s="61">
        <f t="shared" si="6"/>
        <v>0</v>
      </c>
      <c r="G119" s="23" t="str">
        <f>VLOOKUP(A119,'E 08 AGOSTO 2022'!A:C,3,FALSE)</f>
        <v>6</v>
      </c>
    </row>
    <row r="120" spans="1:63" ht="15.75">
      <c r="A120" s="214"/>
      <c r="B120" s="31" t="s">
        <v>437</v>
      </c>
      <c r="C120" s="31"/>
      <c r="D120" s="31">
        <f>SUM(D109:D119)</f>
        <v>0</v>
      </c>
      <c r="E120" s="31"/>
      <c r="F120" s="63">
        <f>SUM(F109:F119)</f>
        <v>0</v>
      </c>
      <c r="G120" s="23"/>
    </row>
    <row r="121" spans="1:63" ht="15.75">
      <c r="A121" s="381" t="s">
        <v>438</v>
      </c>
      <c r="B121" s="395"/>
      <c r="C121" s="396"/>
      <c r="D121" s="116" t="s">
        <v>2215</v>
      </c>
      <c r="E121" s="223" t="s">
        <v>2216</v>
      </c>
      <c r="F121" s="67"/>
      <c r="G121" s="23"/>
    </row>
    <row r="122" spans="1:63" ht="18.75">
      <c r="A122" s="382"/>
      <c r="B122" s="397"/>
      <c r="C122" s="398"/>
      <c r="D122" s="227">
        <v>3799</v>
      </c>
      <c r="E122" s="254">
        <v>3499</v>
      </c>
      <c r="F122" s="67"/>
      <c r="G122" s="23"/>
    </row>
    <row r="123" spans="1:63" ht="41.25" customHeight="1">
      <c r="A123" s="207" t="s">
        <v>3</v>
      </c>
      <c r="B123" s="55" t="s">
        <v>370</v>
      </c>
      <c r="C123" s="55" t="s">
        <v>371</v>
      </c>
      <c r="D123" s="42" t="s">
        <v>372</v>
      </c>
      <c r="E123" s="42" t="s">
        <v>2011</v>
      </c>
      <c r="F123" s="55" t="s">
        <v>375</v>
      </c>
      <c r="G123" s="23"/>
    </row>
    <row r="124" spans="1:63" ht="15.75">
      <c r="A124" s="29" t="s">
        <v>439</v>
      </c>
      <c r="B124" s="29" t="s">
        <v>440</v>
      </c>
      <c r="C124" s="29" t="s">
        <v>12</v>
      </c>
      <c r="D124" s="29">
        <v>0</v>
      </c>
      <c r="E124" s="60">
        <f>E$122*TOTAL!I$1</f>
        <v>2274.35</v>
      </c>
      <c r="F124" s="61">
        <f t="shared" ref="F124:F149" si="7">D124*E124</f>
        <v>0</v>
      </c>
      <c r="G124" s="23" t="str">
        <f>VLOOKUP(A124,'E 08 AGOSTO 2022'!A:C,3,FALSE)</f>
        <v>MAS DE 20</v>
      </c>
      <c r="H124" s="69"/>
      <c r="I124" s="69"/>
      <c r="J124" s="69"/>
      <c r="K124" s="69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</row>
    <row r="125" spans="1:63" ht="15.75">
      <c r="A125" s="29" t="s">
        <v>441</v>
      </c>
      <c r="B125" s="29" t="s">
        <v>442</v>
      </c>
      <c r="C125" s="29" t="s">
        <v>15</v>
      </c>
      <c r="D125" s="29">
        <v>0</v>
      </c>
      <c r="E125" s="60">
        <f>E$122*TOTAL!I$1</f>
        <v>2274.35</v>
      </c>
      <c r="F125" s="61">
        <f t="shared" si="7"/>
        <v>0</v>
      </c>
      <c r="G125" s="23" t="str">
        <f>VLOOKUP(A125,'E 08 AGOSTO 2022'!A:C,3,FALSE)</f>
        <v>MAS DE 20</v>
      </c>
    </row>
    <row r="126" spans="1:63" ht="15.75">
      <c r="A126" s="29" t="s">
        <v>443</v>
      </c>
      <c r="B126" s="29" t="s">
        <v>444</v>
      </c>
      <c r="C126" s="29" t="s">
        <v>18</v>
      </c>
      <c r="D126" s="29">
        <v>0</v>
      </c>
      <c r="E126" s="60">
        <f>E$122*TOTAL!I$1</f>
        <v>2274.35</v>
      </c>
      <c r="F126" s="61">
        <f t="shared" si="7"/>
        <v>0</v>
      </c>
      <c r="G126" s="23" t="str">
        <f>VLOOKUP(A126,'E 08 AGOSTO 2022'!A:C,3,FALSE)</f>
        <v>MAS DE 20</v>
      </c>
    </row>
    <row r="127" spans="1:63" ht="15.75">
      <c r="A127" s="29" t="s">
        <v>445</v>
      </c>
      <c r="B127" s="29" t="s">
        <v>446</v>
      </c>
      <c r="C127" s="29" t="s">
        <v>21</v>
      </c>
      <c r="D127" s="29">
        <v>0</v>
      </c>
      <c r="E127" s="60">
        <f>E$122*TOTAL!I$1</f>
        <v>2274.35</v>
      </c>
      <c r="F127" s="61">
        <f t="shared" si="7"/>
        <v>0</v>
      </c>
      <c r="G127" s="23" t="str">
        <f>VLOOKUP(A127,'E 08 AGOSTO 2022'!A:C,3,FALSE)</f>
        <v>MAS DE 20</v>
      </c>
    </row>
    <row r="128" spans="1:63" ht="15.75">
      <c r="A128" s="29" t="s">
        <v>447</v>
      </c>
      <c r="B128" s="29" t="s">
        <v>448</v>
      </c>
      <c r="C128" s="29" t="s">
        <v>36</v>
      </c>
      <c r="D128" s="29">
        <v>0</v>
      </c>
      <c r="E128" s="60">
        <f>E$122*TOTAL!I$1</f>
        <v>2274.35</v>
      </c>
      <c r="F128" s="61">
        <f t="shared" si="7"/>
        <v>0</v>
      </c>
      <c r="G128" s="23" t="str">
        <f>VLOOKUP(A128,'E 08 AGOSTO 2022'!A:C,3,FALSE)</f>
        <v>MAS DE 20</v>
      </c>
    </row>
    <row r="129" spans="1:63" ht="15.75">
      <c r="A129" s="29" t="s">
        <v>449</v>
      </c>
      <c r="B129" s="29" t="s">
        <v>450</v>
      </c>
      <c r="C129" s="29" t="s">
        <v>160</v>
      </c>
      <c r="D129" s="29">
        <v>0</v>
      </c>
      <c r="E129" s="60">
        <f>E$122*TOTAL!I$1</f>
        <v>2274.35</v>
      </c>
      <c r="F129" s="61">
        <f t="shared" si="7"/>
        <v>0</v>
      </c>
      <c r="G129" s="23" t="str">
        <f>VLOOKUP(A129,'E 08 AGOSTO 2022'!A:C,3,FALSE)</f>
        <v>5</v>
      </c>
    </row>
    <row r="130" spans="1:63" ht="15.75">
      <c r="A130" s="29" t="s">
        <v>451</v>
      </c>
      <c r="B130" s="29" t="s">
        <v>452</v>
      </c>
      <c r="C130" s="29" t="s">
        <v>12</v>
      </c>
      <c r="D130" s="29">
        <v>0</v>
      </c>
      <c r="E130" s="60">
        <f>E$122*TOTAL!I$1</f>
        <v>2274.35</v>
      </c>
      <c r="F130" s="61">
        <f t="shared" si="7"/>
        <v>0</v>
      </c>
      <c r="G130" s="23" t="str">
        <f>VLOOKUP(A130,'E 08 AGOSTO 2022'!A:C,3,FALSE)</f>
        <v>MAS DE 20</v>
      </c>
    </row>
    <row r="131" spans="1:63" ht="15.75">
      <c r="A131" s="29" t="s">
        <v>453</v>
      </c>
      <c r="B131" s="29" t="s">
        <v>454</v>
      </c>
      <c r="C131" s="29" t="s">
        <v>15</v>
      </c>
      <c r="D131" s="29">
        <v>0</v>
      </c>
      <c r="E131" s="60">
        <f>E$122*TOTAL!I$1</f>
        <v>2274.35</v>
      </c>
      <c r="F131" s="61">
        <f t="shared" si="7"/>
        <v>0</v>
      </c>
      <c r="G131" s="23" t="str">
        <f>VLOOKUP(A131,'E 08 AGOSTO 2022'!A:C,3,FALSE)</f>
        <v>MAS DE 20</v>
      </c>
    </row>
    <row r="132" spans="1:63" ht="15.75">
      <c r="A132" s="29" t="s">
        <v>455</v>
      </c>
      <c r="B132" s="29" t="s">
        <v>456</v>
      </c>
      <c r="C132" s="29" t="s">
        <v>18</v>
      </c>
      <c r="D132" s="29">
        <v>0</v>
      </c>
      <c r="E132" s="60">
        <f>E$122*TOTAL!I$1</f>
        <v>2274.35</v>
      </c>
      <c r="F132" s="61">
        <f t="shared" si="7"/>
        <v>0</v>
      </c>
      <c r="G132" s="23" t="str">
        <f>VLOOKUP(A132,'E 08 AGOSTO 2022'!A:C,3,FALSE)</f>
        <v>MAS DE 20</v>
      </c>
    </row>
    <row r="133" spans="1:63" ht="15.75">
      <c r="A133" s="29" t="s">
        <v>457</v>
      </c>
      <c r="B133" s="29" t="s">
        <v>458</v>
      </c>
      <c r="C133" s="29" t="s">
        <v>21</v>
      </c>
      <c r="D133" s="29">
        <v>0</v>
      </c>
      <c r="E133" s="60">
        <f>E$122*TOTAL!I$1</f>
        <v>2274.35</v>
      </c>
      <c r="F133" s="61">
        <f t="shared" si="7"/>
        <v>0</v>
      </c>
      <c r="G133" s="23" t="str">
        <f>VLOOKUP(A133,'E 08 AGOSTO 2022'!A:C,3,FALSE)</f>
        <v>MAS DE 20</v>
      </c>
    </row>
    <row r="134" spans="1:63" ht="15.75">
      <c r="A134" s="29" t="s">
        <v>459</v>
      </c>
      <c r="B134" s="29" t="s">
        <v>460</v>
      </c>
      <c r="C134" s="29" t="s">
        <v>36</v>
      </c>
      <c r="D134" s="29">
        <v>0</v>
      </c>
      <c r="E134" s="60">
        <f>E$122*TOTAL!I$1</f>
        <v>2274.35</v>
      </c>
      <c r="F134" s="61">
        <f t="shared" si="7"/>
        <v>0</v>
      </c>
      <c r="G134" s="23" t="str">
        <f>VLOOKUP(A134,'E 08 AGOSTO 2022'!A:C,3,FALSE)</f>
        <v>MAS DE 20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63" ht="15" hidden="1" customHeight="1">
      <c r="A135" s="29" t="s">
        <v>461</v>
      </c>
      <c r="B135" s="29" t="s">
        <v>462</v>
      </c>
      <c r="C135" s="29" t="s">
        <v>12</v>
      </c>
      <c r="D135" s="29">
        <v>0</v>
      </c>
      <c r="E135" s="60">
        <f>E$122*TOTAL!I$1</f>
        <v>2274.35</v>
      </c>
      <c r="F135" s="61">
        <f t="shared" si="7"/>
        <v>0</v>
      </c>
      <c r="G135" s="23" t="e">
        <f>VLOOKUP(A135,'E 08 AGOSTO 2022'!A:C,3,FALSE)</f>
        <v>#N/A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63" ht="15.75" hidden="1">
      <c r="A136" s="29" t="s">
        <v>463</v>
      </c>
      <c r="B136" s="29" t="s">
        <v>464</v>
      </c>
      <c r="C136" s="29" t="s">
        <v>15</v>
      </c>
      <c r="D136" s="29">
        <v>0</v>
      </c>
      <c r="E136" s="60">
        <f>E$122*TOTAL!I$1</f>
        <v>2274.35</v>
      </c>
      <c r="F136" s="61">
        <f t="shared" si="7"/>
        <v>0</v>
      </c>
      <c r="G136" s="23" t="e">
        <f>VLOOKUP(A136,'E 08 AGOSTO 2022'!A:C,3,FALSE)</f>
        <v>#N/A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63" ht="15.75" hidden="1">
      <c r="A137" s="29" t="s">
        <v>465</v>
      </c>
      <c r="B137" s="29" t="s">
        <v>466</v>
      </c>
      <c r="C137" s="29" t="s">
        <v>18</v>
      </c>
      <c r="D137" s="29">
        <v>0</v>
      </c>
      <c r="E137" s="60">
        <f>E$122*TOTAL!I$1</f>
        <v>2274.35</v>
      </c>
      <c r="F137" s="61">
        <f t="shared" si="7"/>
        <v>0</v>
      </c>
      <c r="G137" s="23" t="e">
        <f>VLOOKUP(A137,'E 08 AGOSTO 2022'!A:C,3,FALSE)</f>
        <v>#N/A</v>
      </c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</row>
    <row r="138" spans="1:63" ht="15.75" hidden="1">
      <c r="A138" s="29" t="s">
        <v>467</v>
      </c>
      <c r="B138" s="29" t="s">
        <v>468</v>
      </c>
      <c r="C138" s="29" t="s">
        <v>21</v>
      </c>
      <c r="D138" s="29">
        <v>0</v>
      </c>
      <c r="E138" s="60">
        <f>E$122*TOTAL!I$1</f>
        <v>2274.35</v>
      </c>
      <c r="F138" s="61">
        <f t="shared" si="7"/>
        <v>0</v>
      </c>
      <c r="G138" s="23" t="e">
        <f>VLOOKUP(A138,'E 08 AGOSTO 2022'!A:C,3,FALSE)</f>
        <v>#N/A</v>
      </c>
      <c r="H138" s="6"/>
      <c r="I138" s="6"/>
      <c r="J138" s="6"/>
      <c r="K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63" ht="15.75" hidden="1">
      <c r="A139" s="29" t="s">
        <v>469</v>
      </c>
      <c r="B139" s="29" t="s">
        <v>470</v>
      </c>
      <c r="C139" s="29" t="s">
        <v>36</v>
      </c>
      <c r="D139" s="29">
        <v>0</v>
      </c>
      <c r="E139" s="60">
        <f>E$122*TOTAL!I$1</f>
        <v>2274.35</v>
      </c>
      <c r="F139" s="61">
        <f t="shared" si="7"/>
        <v>0</v>
      </c>
      <c r="G139" s="23" t="e">
        <f>VLOOKUP(A139,'E 08 AGOSTO 2022'!A:C,3,FALSE)</f>
        <v>#N/A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63" ht="15.75" hidden="1">
      <c r="A140" s="29" t="s">
        <v>471</v>
      </c>
      <c r="B140" s="29" t="s">
        <v>472</v>
      </c>
      <c r="C140" s="29" t="s">
        <v>12</v>
      </c>
      <c r="D140" s="29">
        <v>0</v>
      </c>
      <c r="E140" s="60">
        <f>E$122*TOTAL!I$1</f>
        <v>2274.35</v>
      </c>
      <c r="F140" s="61">
        <f t="shared" si="7"/>
        <v>0</v>
      </c>
      <c r="G140" s="23" t="e">
        <f>VLOOKUP(A140,'E 08 AGOSTO 2022'!A:C,3,FALSE)</f>
        <v>#N/A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63" ht="15.75" hidden="1">
      <c r="A141" s="29" t="s">
        <v>473</v>
      </c>
      <c r="B141" s="29" t="s">
        <v>474</v>
      </c>
      <c r="C141" s="29" t="s">
        <v>15</v>
      </c>
      <c r="D141" s="29">
        <v>0</v>
      </c>
      <c r="E141" s="60">
        <f>E$122*TOTAL!I$1</f>
        <v>2274.35</v>
      </c>
      <c r="F141" s="61">
        <f t="shared" si="7"/>
        <v>0</v>
      </c>
      <c r="G141" s="23" t="e">
        <f>VLOOKUP(A141,'E 08 AGOSTO 2022'!A:C,3,FALSE)</f>
        <v>#N/A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63" ht="15.75" hidden="1">
      <c r="A142" s="29" t="s">
        <v>475</v>
      </c>
      <c r="B142" s="29" t="s">
        <v>476</v>
      </c>
      <c r="C142" s="29" t="s">
        <v>18</v>
      </c>
      <c r="D142" s="29">
        <v>0</v>
      </c>
      <c r="E142" s="60">
        <f>E$122*TOTAL!I$1</f>
        <v>2274.35</v>
      </c>
      <c r="F142" s="61">
        <f t="shared" si="7"/>
        <v>0</v>
      </c>
      <c r="G142" s="23" t="e">
        <f>VLOOKUP(A142,'E 08 AGOSTO 2022'!A:C,3,FALSE)</f>
        <v>#N/A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63" ht="15.75" hidden="1">
      <c r="A143" s="29" t="s">
        <v>477</v>
      </c>
      <c r="B143" s="29" t="s">
        <v>478</v>
      </c>
      <c r="C143" s="29" t="s">
        <v>21</v>
      </c>
      <c r="D143" s="29">
        <v>0</v>
      </c>
      <c r="E143" s="60">
        <f>E$122*TOTAL!I$1</f>
        <v>2274.35</v>
      </c>
      <c r="F143" s="61">
        <f t="shared" si="7"/>
        <v>0</v>
      </c>
      <c r="G143" s="23" t="e">
        <f>VLOOKUP(A143,'E 08 AGOSTO 2022'!A:C,3,FALSE)</f>
        <v>#N/A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63" ht="15.75" hidden="1">
      <c r="A144" s="29" t="s">
        <v>479</v>
      </c>
      <c r="B144" s="29" t="s">
        <v>480</v>
      </c>
      <c r="C144" s="29" t="s">
        <v>36</v>
      </c>
      <c r="D144" s="29">
        <v>0</v>
      </c>
      <c r="E144" s="60">
        <f>E$122*TOTAL!I$1</f>
        <v>2274.35</v>
      </c>
      <c r="F144" s="61">
        <f t="shared" si="7"/>
        <v>0</v>
      </c>
      <c r="G144" s="23" t="e">
        <f>VLOOKUP(A144,'E 08 AGOSTO 2022'!A:C,3,FALSE)</f>
        <v>#N/A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63" ht="15.75">
      <c r="A145" s="29" t="s">
        <v>481</v>
      </c>
      <c r="B145" s="29" t="s">
        <v>482</v>
      </c>
      <c r="C145" s="29" t="s">
        <v>12</v>
      </c>
      <c r="D145" s="29">
        <v>0</v>
      </c>
      <c r="E145" s="60">
        <f>E$122*TOTAL!I$1</f>
        <v>2274.35</v>
      </c>
      <c r="F145" s="61">
        <f t="shared" si="7"/>
        <v>0</v>
      </c>
      <c r="G145" s="23" t="str">
        <f>VLOOKUP(A145,'E 08 AGOSTO 2022'!A:C,3,FALSE)</f>
        <v>MAS DE 20</v>
      </c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</row>
    <row r="146" spans="1:63" ht="15.75">
      <c r="A146" s="29" t="s">
        <v>483</v>
      </c>
      <c r="B146" s="29" t="s">
        <v>484</v>
      </c>
      <c r="C146" s="29" t="s">
        <v>15</v>
      </c>
      <c r="D146" s="29">
        <v>0</v>
      </c>
      <c r="E146" s="60">
        <f>E$122*TOTAL!I$1</f>
        <v>2274.35</v>
      </c>
      <c r="F146" s="61">
        <f t="shared" si="7"/>
        <v>0</v>
      </c>
      <c r="G146" s="23" t="str">
        <f>VLOOKUP(A146,'E 08 AGOSTO 2022'!A:C,3,FALSE)</f>
        <v>MAS DE 20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63" ht="15.75">
      <c r="A147" s="29" t="s">
        <v>485</v>
      </c>
      <c r="B147" s="29" t="s">
        <v>486</v>
      </c>
      <c r="C147" s="29" t="s">
        <v>18</v>
      </c>
      <c r="D147" s="29">
        <v>0</v>
      </c>
      <c r="E147" s="60">
        <f>E$122*TOTAL!I$1</f>
        <v>2274.35</v>
      </c>
      <c r="F147" s="61">
        <f t="shared" si="7"/>
        <v>0</v>
      </c>
      <c r="G147" s="23" t="str">
        <f>VLOOKUP(A147,'E 08 AGOSTO 2022'!A:C,3,FALSE)</f>
        <v>MAS DE 20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63" ht="15.75" hidden="1">
      <c r="A148" s="29" t="s">
        <v>487</v>
      </c>
      <c r="B148" s="29" t="s">
        <v>488</v>
      </c>
      <c r="C148" s="29" t="s">
        <v>21</v>
      </c>
      <c r="D148" s="29">
        <v>0</v>
      </c>
      <c r="E148" s="60">
        <f>E$122*TOTAL!I$1</f>
        <v>2274.35</v>
      </c>
      <c r="F148" s="61">
        <f t="shared" si="7"/>
        <v>0</v>
      </c>
      <c r="G148" s="23" t="str">
        <f>VLOOKUP(A148,'E 08 AGOSTO 2022'!A:C,3,FALSE)</f>
        <v>MAS DE 20</v>
      </c>
      <c r="H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63" ht="15.75">
      <c r="A149" s="29" t="s">
        <v>489</v>
      </c>
      <c r="B149" s="29" t="s">
        <v>490</v>
      </c>
      <c r="C149" s="29" t="s">
        <v>36</v>
      </c>
      <c r="D149" s="29">
        <v>0</v>
      </c>
      <c r="E149" s="60">
        <f>E$122*TOTAL!I$1</f>
        <v>2274.35</v>
      </c>
      <c r="F149" s="61">
        <f t="shared" si="7"/>
        <v>0</v>
      </c>
      <c r="G149" s="23" t="str">
        <f>VLOOKUP(A149,'E 08 AGOSTO 2022'!A:C,3,FALSE)</f>
        <v>MAS DE 20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63" ht="15.75">
      <c r="A150" s="31"/>
      <c r="B150" s="31" t="s">
        <v>491</v>
      </c>
      <c r="C150" s="31"/>
      <c r="D150" s="31">
        <f>SUM(D124:D149)</f>
        <v>0</v>
      </c>
      <c r="E150" s="31"/>
      <c r="F150" s="63">
        <f>SUM(F124:F149)</f>
        <v>0</v>
      </c>
      <c r="G150" s="23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63" ht="18.75">
      <c r="A151" s="381" t="s">
        <v>492</v>
      </c>
      <c r="B151" s="395"/>
      <c r="C151" s="396"/>
      <c r="D151" s="116" t="s">
        <v>2215</v>
      </c>
      <c r="E151" s="55" t="s">
        <v>369</v>
      </c>
      <c r="F151" s="57"/>
      <c r="G151" s="23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63" ht="18.75">
      <c r="A152" s="382"/>
      <c r="B152" s="397"/>
      <c r="C152" s="398"/>
      <c r="D152" s="227">
        <v>3999</v>
      </c>
      <c r="E152" s="233" t="s">
        <v>374</v>
      </c>
      <c r="F152" s="57"/>
      <c r="G152" s="23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63" ht="15.75">
      <c r="A153" s="207" t="s">
        <v>3</v>
      </c>
      <c r="B153" s="55" t="s">
        <v>370</v>
      </c>
      <c r="C153" s="55" t="s">
        <v>371</v>
      </c>
      <c r="D153" s="55" t="s">
        <v>372</v>
      </c>
      <c r="E153" s="55"/>
      <c r="F153" s="55" t="s">
        <v>375</v>
      </c>
      <c r="G153" s="23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63" ht="15.75" hidden="1">
      <c r="A154" s="29" t="s">
        <v>493</v>
      </c>
      <c r="B154" s="29" t="s">
        <v>404</v>
      </c>
      <c r="C154" s="29" t="s">
        <v>405</v>
      </c>
      <c r="D154" s="29">
        <v>0</v>
      </c>
      <c r="E154" s="59">
        <f>D$152*TOTAL!I$1</f>
        <v>2599.35</v>
      </c>
      <c r="F154" s="61">
        <f t="shared" ref="F154:F162" si="8">D154*E154</f>
        <v>0</v>
      </c>
      <c r="G154" s="23" t="e">
        <f>VLOOKUP(A154,'E 08 AGOSTO 2022'!A:C,3,FALSE)</f>
        <v>#N/A</v>
      </c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</row>
    <row r="155" spans="1:63" ht="15.75">
      <c r="A155" s="29" t="s">
        <v>494</v>
      </c>
      <c r="B155" s="29" t="s">
        <v>404</v>
      </c>
      <c r="C155" s="29" t="s">
        <v>407</v>
      </c>
      <c r="D155" s="29">
        <v>0</v>
      </c>
      <c r="E155" s="59">
        <f>D$152*TOTAL!I$1</f>
        <v>2599.35</v>
      </c>
      <c r="F155" s="61">
        <f t="shared" si="8"/>
        <v>0</v>
      </c>
      <c r="G155" s="23" t="str">
        <f>VLOOKUP(A155,'E 08 AGOSTO 2022'!A:C,3,FALSE)</f>
        <v>11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63" ht="15.75">
      <c r="A156" s="29" t="s">
        <v>495</v>
      </c>
      <c r="B156" s="29" t="s">
        <v>404</v>
      </c>
      <c r="C156" s="29" t="s">
        <v>409</v>
      </c>
      <c r="D156" s="29">
        <v>0</v>
      </c>
      <c r="E156" s="59">
        <f>D$152*TOTAL!I$1</f>
        <v>2599.35</v>
      </c>
      <c r="F156" s="61">
        <f t="shared" si="8"/>
        <v>0</v>
      </c>
      <c r="G156" s="23" t="str">
        <f>VLOOKUP(A156,'E 08 AGOSTO 2022'!A:C,3,FALSE)</f>
        <v>6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63" ht="15.75">
      <c r="A157" s="29" t="s">
        <v>496</v>
      </c>
      <c r="B157" s="29" t="s">
        <v>404</v>
      </c>
      <c r="C157" s="29" t="s">
        <v>21</v>
      </c>
      <c r="D157" s="29">
        <v>0</v>
      </c>
      <c r="E157" s="59">
        <f>D$152*TOTAL!I$1</f>
        <v>2599.35</v>
      </c>
      <c r="F157" s="61">
        <f t="shared" si="8"/>
        <v>0</v>
      </c>
      <c r="G157" s="23" t="str">
        <f>VLOOKUP(A157,'E 08 AGOSTO 2022'!A:C,3,FALSE)</f>
        <v>1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63" ht="15.75">
      <c r="A158" s="29" t="s">
        <v>497</v>
      </c>
      <c r="B158" s="29" t="s">
        <v>404</v>
      </c>
      <c r="C158" s="29" t="s">
        <v>36</v>
      </c>
      <c r="D158" s="29">
        <v>0</v>
      </c>
      <c r="E158" s="59">
        <f>D$152*TOTAL!I$1</f>
        <v>2599.35</v>
      </c>
      <c r="F158" s="61">
        <f t="shared" si="8"/>
        <v>0</v>
      </c>
      <c r="G158" s="23" t="str">
        <f>VLOOKUP(A158,'E 08 AGOSTO 2022'!A:C,3,FALSE)</f>
        <v>1</v>
      </c>
    </row>
    <row r="159" spans="1:63" ht="15.75" hidden="1">
      <c r="A159" s="29" t="s">
        <v>499</v>
      </c>
      <c r="B159" s="29" t="s">
        <v>498</v>
      </c>
      <c r="C159" s="29" t="s">
        <v>407</v>
      </c>
      <c r="D159" s="29">
        <v>0</v>
      </c>
      <c r="E159" s="59">
        <f>D$152*TOTAL!I$1</f>
        <v>2599.35</v>
      </c>
      <c r="F159" s="61">
        <f t="shared" si="8"/>
        <v>0</v>
      </c>
      <c r="G159" s="23" t="e">
        <f>VLOOKUP(A159,'E 08 AGOSTO 2022'!A:C,3,FALSE)</f>
        <v>#N/A</v>
      </c>
      <c r="H159" s="6"/>
      <c r="I159" s="6"/>
      <c r="J159" s="6"/>
      <c r="K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63" ht="15.75" hidden="1">
      <c r="A160" s="29" t="s">
        <v>500</v>
      </c>
      <c r="B160" s="29" t="s">
        <v>498</v>
      </c>
      <c r="C160" s="29" t="s">
        <v>409</v>
      </c>
      <c r="D160" s="29">
        <v>0</v>
      </c>
      <c r="E160" s="59">
        <f>D$152*TOTAL!I$1</f>
        <v>2599.35</v>
      </c>
      <c r="F160" s="61">
        <f t="shared" si="8"/>
        <v>0</v>
      </c>
      <c r="G160" s="23" t="e">
        <f>VLOOKUP(A160,'E 08 AGOSTO 2022'!A:C,3,FALSE)</f>
        <v>#N/A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5.75">
      <c r="A161" s="29" t="s">
        <v>501</v>
      </c>
      <c r="B161" s="29" t="s">
        <v>498</v>
      </c>
      <c r="C161" s="29" t="s">
        <v>21</v>
      </c>
      <c r="D161" s="29">
        <v>0</v>
      </c>
      <c r="E161" s="59">
        <f>D$152*TOTAL!I$1</f>
        <v>2599.35</v>
      </c>
      <c r="F161" s="61">
        <f t="shared" si="8"/>
        <v>0</v>
      </c>
      <c r="G161" s="23" t="str">
        <f>VLOOKUP(A161,'E 08 AGOSTO 2022'!A:C,3,FALSE)</f>
        <v>1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5.75" hidden="1">
      <c r="A162" s="29" t="s">
        <v>502</v>
      </c>
      <c r="B162" s="29" t="s">
        <v>498</v>
      </c>
      <c r="C162" s="29" t="s">
        <v>36</v>
      </c>
      <c r="D162" s="29">
        <v>0</v>
      </c>
      <c r="E162" s="59">
        <f>D$152*TOTAL!I$1</f>
        <v>2599.35</v>
      </c>
      <c r="F162" s="61">
        <f t="shared" si="8"/>
        <v>0</v>
      </c>
      <c r="G162" s="23" t="e">
        <f>VLOOKUP(A162,'E 08 AGOSTO 2022'!A:C,3,FALSE)</f>
        <v>#N/A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5.75">
      <c r="A163" s="214"/>
      <c r="B163" s="31" t="s">
        <v>503</v>
      </c>
      <c r="C163" s="31"/>
      <c r="D163" s="31">
        <f>SUM(D154:D162)</f>
        <v>0</v>
      </c>
      <c r="E163" s="31"/>
      <c r="F163" s="63">
        <f>SUM(F154:F162)</f>
        <v>0</v>
      </c>
      <c r="G163" s="23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5.75">
      <c r="A164" s="401" t="s">
        <v>1893</v>
      </c>
      <c r="B164" s="64"/>
      <c r="C164" s="383" t="s">
        <v>504</v>
      </c>
      <c r="D164" s="116" t="s">
        <v>2215</v>
      </c>
      <c r="E164" s="55" t="s">
        <v>369</v>
      </c>
      <c r="F164" s="70"/>
      <c r="G164" s="23"/>
    </row>
    <row r="165" spans="1:27" ht="18.75">
      <c r="A165" s="402"/>
      <c r="B165" s="64"/>
      <c r="C165" s="384"/>
      <c r="D165" s="227">
        <v>3999</v>
      </c>
      <c r="E165" s="233" t="s">
        <v>374</v>
      </c>
      <c r="F165" s="70"/>
      <c r="G165" s="23"/>
    </row>
    <row r="166" spans="1:27" ht="15.75">
      <c r="A166" s="207" t="s">
        <v>3</v>
      </c>
      <c r="B166" s="55" t="s">
        <v>370</v>
      </c>
      <c r="C166" s="55" t="s">
        <v>371</v>
      </c>
      <c r="D166" s="55" t="s">
        <v>372</v>
      </c>
      <c r="E166" s="55"/>
      <c r="F166" s="55" t="s">
        <v>375</v>
      </c>
      <c r="G166" s="23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5.75">
      <c r="A167" s="29" t="s">
        <v>505</v>
      </c>
      <c r="B167" s="29" t="s">
        <v>377</v>
      </c>
      <c r="C167" s="29" t="s">
        <v>12</v>
      </c>
      <c r="D167" s="29">
        <v>0</v>
      </c>
      <c r="E167" s="60">
        <f>D$165*TOTAL!I$1</f>
        <v>2599.35</v>
      </c>
      <c r="F167" s="61">
        <f t="shared" ref="F167:F181" si="9">D167*E167</f>
        <v>0</v>
      </c>
      <c r="G167" s="23" t="str">
        <f>VLOOKUP(A167,'E 08 AGOSTO 2022'!A:C,3,FALSE)</f>
        <v>4</v>
      </c>
      <c r="H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5.75">
      <c r="A168" s="29" t="s">
        <v>506</v>
      </c>
      <c r="B168" s="29" t="s">
        <v>377</v>
      </c>
      <c r="C168" s="29" t="s">
        <v>15</v>
      </c>
      <c r="D168" s="29">
        <v>0</v>
      </c>
      <c r="E168" s="60">
        <f>D$165*TOTAL!I$1</f>
        <v>2599.35</v>
      </c>
      <c r="F168" s="61">
        <f t="shared" si="9"/>
        <v>0</v>
      </c>
      <c r="G168" s="23" t="str">
        <f>VLOOKUP(A168,'E 08 AGOSTO 2022'!A:C,3,FALSE)</f>
        <v>5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5.75">
      <c r="A169" s="29" t="s">
        <v>507</v>
      </c>
      <c r="B169" s="29" t="s">
        <v>377</v>
      </c>
      <c r="C169" s="29" t="s">
        <v>18</v>
      </c>
      <c r="D169" s="29">
        <v>0</v>
      </c>
      <c r="E169" s="60">
        <f>D$165*TOTAL!I$1</f>
        <v>2599.35</v>
      </c>
      <c r="F169" s="61">
        <f t="shared" si="9"/>
        <v>0</v>
      </c>
      <c r="G169" s="23" t="str">
        <f>VLOOKUP(A169,'E 08 AGOSTO 2022'!A:C,3,FALSE)</f>
        <v>5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5.75" hidden="1">
      <c r="A170" s="29" t="s">
        <v>508</v>
      </c>
      <c r="B170" s="29" t="s">
        <v>377</v>
      </c>
      <c r="C170" s="29" t="s">
        <v>21</v>
      </c>
      <c r="D170" s="29">
        <v>0</v>
      </c>
      <c r="E170" s="60">
        <f>D$165*TOTAL!I$1</f>
        <v>2599.35</v>
      </c>
      <c r="F170" s="61">
        <f t="shared" si="9"/>
        <v>0</v>
      </c>
      <c r="G170" s="23" t="e">
        <f>VLOOKUP(A170,'E 08 AGOSTO 2022'!A:C,3,FALSE)</f>
        <v>#N/A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5.75" hidden="1">
      <c r="A171" s="29" t="s">
        <v>509</v>
      </c>
      <c r="B171" s="29" t="s">
        <v>377</v>
      </c>
      <c r="C171" s="29" t="s">
        <v>24</v>
      </c>
      <c r="D171" s="29">
        <v>0</v>
      </c>
      <c r="E171" s="60">
        <f>D$165*TOTAL!I$1</f>
        <v>2599.35</v>
      </c>
      <c r="F171" s="61">
        <f t="shared" si="9"/>
        <v>0</v>
      </c>
      <c r="G171" s="23" t="e">
        <f>VLOOKUP(A171,'E 08 AGOSTO 2022'!A:C,3,FALSE)</f>
        <v>#N/A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5.75" hidden="1">
      <c r="A172" s="29" t="s">
        <v>510</v>
      </c>
      <c r="B172" s="29" t="s">
        <v>511</v>
      </c>
      <c r="C172" s="29" t="s">
        <v>12</v>
      </c>
      <c r="D172" s="29">
        <v>0</v>
      </c>
      <c r="E172" s="60">
        <f>D$165*TOTAL!I$1</f>
        <v>2599.35</v>
      </c>
      <c r="F172" s="61">
        <f t="shared" si="9"/>
        <v>0</v>
      </c>
      <c r="G172" s="23" t="e">
        <f>VLOOKUP(A172,'E 08 AGOSTO 2022'!A:C,3,FALSE)</f>
        <v>#N/A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5.75">
      <c r="A173" s="29" t="s">
        <v>512</v>
      </c>
      <c r="B173" s="29" t="s">
        <v>511</v>
      </c>
      <c r="C173" s="29" t="s">
        <v>15</v>
      </c>
      <c r="D173" s="29">
        <v>0</v>
      </c>
      <c r="E173" s="60">
        <f>D$165*TOTAL!I$1</f>
        <v>2599.35</v>
      </c>
      <c r="F173" s="61">
        <f t="shared" si="9"/>
        <v>0</v>
      </c>
      <c r="G173" s="23" t="str">
        <f>VLOOKUP(A173,'E 08 AGOSTO 2022'!A:C,3,FALSE)</f>
        <v>19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5.75">
      <c r="A174" s="29" t="s">
        <v>513</v>
      </c>
      <c r="B174" s="29" t="s">
        <v>511</v>
      </c>
      <c r="C174" s="29" t="s">
        <v>18</v>
      </c>
      <c r="D174" s="29">
        <v>0</v>
      </c>
      <c r="E174" s="60">
        <f>D$165*TOTAL!I$1</f>
        <v>2599.35</v>
      </c>
      <c r="F174" s="61">
        <f t="shared" si="9"/>
        <v>0</v>
      </c>
      <c r="G174" s="23" t="str">
        <f>VLOOKUP(A174,'E 08 AGOSTO 2022'!A:C,3,FALSE)</f>
        <v>7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5.75">
      <c r="A175" s="29" t="s">
        <v>514</v>
      </c>
      <c r="B175" s="29" t="s">
        <v>511</v>
      </c>
      <c r="C175" s="29" t="s">
        <v>21</v>
      </c>
      <c r="D175" s="29">
        <v>0</v>
      </c>
      <c r="E175" s="60">
        <f>D$165*TOTAL!I$1</f>
        <v>2599.35</v>
      </c>
      <c r="F175" s="61">
        <f t="shared" si="9"/>
        <v>0</v>
      </c>
      <c r="G175" s="23" t="str">
        <f>VLOOKUP(A175,'E 08 AGOSTO 2022'!A:C,3,FALSE)</f>
        <v>11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5.75">
      <c r="A176" s="29" t="s">
        <v>515</v>
      </c>
      <c r="B176" s="29" t="s">
        <v>511</v>
      </c>
      <c r="C176" s="29" t="s">
        <v>24</v>
      </c>
      <c r="D176" s="29">
        <v>0</v>
      </c>
      <c r="E176" s="60">
        <f>D$165*TOTAL!I$1</f>
        <v>2599.35</v>
      </c>
      <c r="F176" s="61">
        <f t="shared" si="9"/>
        <v>0</v>
      </c>
      <c r="G176" s="23" t="str">
        <f>VLOOKUP(A176,'E 08 AGOSTO 2022'!A:C,3,FALSE)</f>
        <v>1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5.75">
      <c r="A177" s="29" t="s">
        <v>516</v>
      </c>
      <c r="B177" s="29" t="s">
        <v>517</v>
      </c>
      <c r="C177" s="29" t="s">
        <v>12</v>
      </c>
      <c r="D177" s="29">
        <v>0</v>
      </c>
      <c r="E177" s="60">
        <f>D$165*TOTAL!I$1</f>
        <v>2599.35</v>
      </c>
      <c r="F177" s="61">
        <f t="shared" si="9"/>
        <v>0</v>
      </c>
      <c r="G177" s="23" t="str">
        <f>VLOOKUP(A177,'E 08 AGOSTO 2022'!A:C,3,FALSE)</f>
        <v>3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5.75">
      <c r="A178" s="29" t="s">
        <v>518</v>
      </c>
      <c r="B178" s="29" t="s">
        <v>517</v>
      </c>
      <c r="C178" s="29" t="s">
        <v>15</v>
      </c>
      <c r="D178" s="29">
        <v>0</v>
      </c>
      <c r="E178" s="60">
        <f>D$165*TOTAL!I$1</f>
        <v>2599.35</v>
      </c>
      <c r="F178" s="61">
        <f t="shared" si="9"/>
        <v>0</v>
      </c>
      <c r="G178" s="23" t="str">
        <f>VLOOKUP(A178,'E 08 AGOSTO 2022'!A:C,3,FALSE)</f>
        <v>12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5.75">
      <c r="A179" s="29" t="s">
        <v>519</v>
      </c>
      <c r="B179" s="29" t="s">
        <v>517</v>
      </c>
      <c r="C179" s="29" t="s">
        <v>18</v>
      </c>
      <c r="D179" s="29">
        <v>0</v>
      </c>
      <c r="E179" s="60">
        <f>D$165*TOTAL!I$1</f>
        <v>2599.35</v>
      </c>
      <c r="F179" s="61">
        <f t="shared" si="9"/>
        <v>0</v>
      </c>
      <c r="G179" s="23" t="str">
        <f>VLOOKUP(A179,'E 08 AGOSTO 2022'!A:C,3,FALSE)</f>
        <v>2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5.75">
      <c r="A180" s="29" t="s">
        <v>520</v>
      </c>
      <c r="B180" s="29" t="s">
        <v>517</v>
      </c>
      <c r="C180" s="29" t="s">
        <v>21</v>
      </c>
      <c r="D180" s="29">
        <v>0</v>
      </c>
      <c r="E180" s="60">
        <f>D$165*TOTAL!I$1</f>
        <v>2599.35</v>
      </c>
      <c r="F180" s="61">
        <f t="shared" si="9"/>
        <v>0</v>
      </c>
      <c r="G180" s="23" t="str">
        <f>VLOOKUP(A180,'E 08 AGOSTO 2022'!A:C,3,FALSE)</f>
        <v>2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5.75" hidden="1">
      <c r="A181" s="28" t="s">
        <v>521</v>
      </c>
      <c r="B181" s="29" t="s">
        <v>517</v>
      </c>
      <c r="C181" s="29" t="s">
        <v>24</v>
      </c>
      <c r="D181" s="29">
        <v>0</v>
      </c>
      <c r="E181" s="60">
        <f>D$165*TOTAL!I$1</f>
        <v>2599.35</v>
      </c>
      <c r="F181" s="61">
        <f t="shared" si="9"/>
        <v>0</v>
      </c>
      <c r="G181" s="23" t="e">
        <f>VLOOKUP(A181,'E 08 AGOSTO 2022'!A:C,3,FALSE)</f>
        <v>#N/A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5.75">
      <c r="A182" s="31"/>
      <c r="B182" s="31" t="s">
        <v>522</v>
      </c>
      <c r="C182" s="31"/>
      <c r="D182" s="31">
        <f>SUM(D167:D181)</f>
        <v>0</v>
      </c>
      <c r="E182" s="31"/>
      <c r="F182" s="63">
        <f>SUM(F167:F181)</f>
        <v>0</v>
      </c>
      <c r="G182" s="23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8.75">
      <c r="A183" s="381" t="s">
        <v>523</v>
      </c>
      <c r="B183" s="395"/>
      <c r="C183" s="396"/>
      <c r="D183" s="116" t="s">
        <v>2215</v>
      </c>
      <c r="E183" s="248" t="s">
        <v>2216</v>
      </c>
      <c r="F183" s="57"/>
      <c r="G183" s="23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8.75">
      <c r="A184" s="382"/>
      <c r="B184" s="397"/>
      <c r="C184" s="398"/>
      <c r="D184" s="227">
        <v>2999</v>
      </c>
      <c r="E184" s="247">
        <v>2799</v>
      </c>
      <c r="F184" s="57"/>
      <c r="G184" s="23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s="258" customFormat="1" ht="31.5">
      <c r="A185" s="42" t="s">
        <v>3</v>
      </c>
      <c r="B185" s="42" t="s">
        <v>370</v>
      </c>
      <c r="C185" s="42" t="s">
        <v>371</v>
      </c>
      <c r="D185" s="42" t="s">
        <v>372</v>
      </c>
      <c r="E185" s="42" t="s">
        <v>2011</v>
      </c>
      <c r="F185" s="42" t="s">
        <v>375</v>
      </c>
      <c r="G185" s="255"/>
      <c r="H185" s="256"/>
      <c r="I185" s="257"/>
      <c r="J185" s="256"/>
      <c r="K185" s="256"/>
      <c r="L185" s="256"/>
      <c r="M185" s="256"/>
      <c r="N185" s="256"/>
      <c r="O185" s="256"/>
      <c r="P185" s="256"/>
      <c r="Q185" s="256"/>
      <c r="R185" s="256"/>
      <c r="S185" s="256"/>
      <c r="T185" s="256"/>
      <c r="U185" s="256"/>
      <c r="V185" s="256"/>
      <c r="W185" s="256"/>
      <c r="X185" s="256"/>
      <c r="Y185" s="256"/>
      <c r="Z185" s="256"/>
      <c r="AA185" s="256"/>
    </row>
    <row r="186" spans="1:27" ht="15.75">
      <c r="A186" s="29" t="s">
        <v>403</v>
      </c>
      <c r="B186" s="29" t="s">
        <v>404</v>
      </c>
      <c r="C186" s="29" t="s">
        <v>12</v>
      </c>
      <c r="D186" s="29">
        <v>0</v>
      </c>
      <c r="E186" s="60">
        <f>D$184*TOTAL!I$1</f>
        <v>1949.3500000000001</v>
      </c>
      <c r="F186" s="61">
        <f t="shared" ref="F186:F195" si="10">D186*E186</f>
        <v>0</v>
      </c>
      <c r="G186" s="23" t="str">
        <f>VLOOKUP(A186,'E 08 AGOSTO 2022'!A:C,3,FALSE)</f>
        <v>MAS DE 20</v>
      </c>
      <c r="H186" s="6"/>
      <c r="I186" s="6"/>
      <c r="J186" s="6"/>
      <c r="K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5.75">
      <c r="A187" s="29" t="s">
        <v>406</v>
      </c>
      <c r="B187" s="29" t="s">
        <v>404</v>
      </c>
      <c r="C187" s="29" t="s">
        <v>15</v>
      </c>
      <c r="D187" s="29">
        <v>0</v>
      </c>
      <c r="E187" s="60">
        <f>D$184*TOTAL!I$1</f>
        <v>1949.3500000000001</v>
      </c>
      <c r="F187" s="61">
        <f t="shared" si="10"/>
        <v>0</v>
      </c>
      <c r="G187" s="23" t="str">
        <f>VLOOKUP(A187,'E 08 AGOSTO 2022'!A:C,3,FALSE)</f>
        <v>MAS DE 20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5.75">
      <c r="A188" s="29" t="s">
        <v>408</v>
      </c>
      <c r="B188" s="29" t="s">
        <v>404</v>
      </c>
      <c r="C188" s="29" t="s">
        <v>18</v>
      </c>
      <c r="D188" s="29">
        <v>0</v>
      </c>
      <c r="E188" s="60">
        <f>D$184*TOTAL!I$1</f>
        <v>1949.3500000000001</v>
      </c>
      <c r="F188" s="61">
        <f t="shared" si="10"/>
        <v>0</v>
      </c>
      <c r="G188" s="23" t="str">
        <f>VLOOKUP(A188,'E 08 AGOSTO 2022'!A:C,3,FALSE)</f>
        <v>19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5.75">
      <c r="A189" s="29" t="s">
        <v>410</v>
      </c>
      <c r="B189" s="29" t="s">
        <v>404</v>
      </c>
      <c r="C189" s="29" t="s">
        <v>21</v>
      </c>
      <c r="D189" s="29">
        <v>0</v>
      </c>
      <c r="E189" s="60">
        <f>D$184*TOTAL!I$1</f>
        <v>1949.3500000000001</v>
      </c>
      <c r="F189" s="61">
        <f t="shared" si="10"/>
        <v>0</v>
      </c>
      <c r="G189" s="23" t="str">
        <f>VLOOKUP(A189,'E 08 AGOSTO 2022'!A:C,3,FALSE)</f>
        <v>MAS DE 20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5.75">
      <c r="A190" s="29" t="s">
        <v>411</v>
      </c>
      <c r="B190" s="29" t="s">
        <v>404</v>
      </c>
      <c r="C190" s="29" t="s">
        <v>24</v>
      </c>
      <c r="D190" s="29">
        <v>0</v>
      </c>
      <c r="E190" s="60">
        <f>D$184*TOTAL!I$1</f>
        <v>1949.3500000000001</v>
      </c>
      <c r="F190" s="61">
        <f t="shared" si="10"/>
        <v>0</v>
      </c>
      <c r="G190" s="23" t="str">
        <f>VLOOKUP(A190,'E 08 AGOSTO 2022'!A:C,3,FALSE)</f>
        <v>MAS DE 20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5.75">
      <c r="A191" s="29" t="s">
        <v>412</v>
      </c>
      <c r="B191" s="29" t="s">
        <v>524</v>
      </c>
      <c r="C191" s="29" t="s">
        <v>12</v>
      </c>
      <c r="D191" s="29">
        <v>0</v>
      </c>
      <c r="E191" s="60">
        <f>D$184*TOTAL!I$1</f>
        <v>1949.3500000000001</v>
      </c>
      <c r="F191" s="61">
        <f t="shared" si="10"/>
        <v>0</v>
      </c>
      <c r="G191" s="23" t="str">
        <f>VLOOKUP(A191,'E 08 AGOSTO 2022'!A:C,3,FALSE)</f>
        <v>MAS DE 20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5.75">
      <c r="A192" s="29" t="s">
        <v>413</v>
      </c>
      <c r="B192" s="29" t="s">
        <v>524</v>
      </c>
      <c r="C192" s="29" t="s">
        <v>15</v>
      </c>
      <c r="D192" s="29">
        <v>0</v>
      </c>
      <c r="E192" s="60">
        <f>D$184*TOTAL!I$1</f>
        <v>1949.3500000000001</v>
      </c>
      <c r="F192" s="61">
        <f t="shared" si="10"/>
        <v>0</v>
      </c>
      <c r="G192" s="23" t="str">
        <f>VLOOKUP(A192,'E 08 AGOSTO 2022'!A:C,3,FALSE)</f>
        <v>MAS DE 20</v>
      </c>
      <c r="H192" s="6"/>
      <c r="I192" s="6"/>
      <c r="J192" s="6"/>
      <c r="K192" s="6"/>
      <c r="L192" s="6"/>
      <c r="M192" s="6"/>
      <c r="N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5.75">
      <c r="A193" s="29" t="s">
        <v>414</v>
      </c>
      <c r="B193" s="29" t="s">
        <v>524</v>
      </c>
      <c r="C193" s="29" t="s">
        <v>18</v>
      </c>
      <c r="D193" s="29">
        <v>0</v>
      </c>
      <c r="E193" s="60">
        <f>D$184*TOTAL!I$1</f>
        <v>1949.3500000000001</v>
      </c>
      <c r="F193" s="61">
        <f t="shared" si="10"/>
        <v>0</v>
      </c>
      <c r="G193" s="23" t="str">
        <f>VLOOKUP(A193,'E 08 AGOSTO 2022'!A:C,3,FALSE)</f>
        <v>MAS DE 20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5.75">
      <c r="A194" s="29" t="s">
        <v>415</v>
      </c>
      <c r="B194" s="29" t="s">
        <v>524</v>
      </c>
      <c r="C194" s="29" t="s">
        <v>21</v>
      </c>
      <c r="D194" s="29">
        <v>0</v>
      </c>
      <c r="E194" s="60">
        <f>D$184*TOTAL!I$1</f>
        <v>1949.3500000000001</v>
      </c>
      <c r="F194" s="61">
        <f t="shared" si="10"/>
        <v>0</v>
      </c>
      <c r="G194" s="23" t="str">
        <f>VLOOKUP(A194,'E 08 AGOSTO 2022'!A:C,3,FALSE)</f>
        <v>15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5.75">
      <c r="A195" s="29" t="s">
        <v>416</v>
      </c>
      <c r="B195" s="29" t="s">
        <v>524</v>
      </c>
      <c r="C195" s="29" t="s">
        <v>24</v>
      </c>
      <c r="D195" s="29">
        <v>0</v>
      </c>
      <c r="E195" s="60">
        <f>D$184*TOTAL!I$1</f>
        <v>1949.3500000000001</v>
      </c>
      <c r="F195" s="61">
        <f t="shared" si="10"/>
        <v>0</v>
      </c>
      <c r="G195" s="23" t="str">
        <f>VLOOKUP(A195,'E 08 AGOSTO 2022'!A:C,3,FALSE)</f>
        <v>MAS DE 20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5.75">
      <c r="A196" s="47"/>
      <c r="B196" s="31" t="s">
        <v>525</v>
      </c>
      <c r="C196" s="31"/>
      <c r="D196" s="31">
        <f>SUM(D186:D195)</f>
        <v>0</v>
      </c>
      <c r="E196" s="60"/>
      <c r="F196" s="63">
        <f>SUM(F186:F195)</f>
        <v>0</v>
      </c>
      <c r="G196" s="23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8.75">
      <c r="A197" s="381" t="s">
        <v>526</v>
      </c>
      <c r="B197" s="395"/>
      <c r="C197" s="396"/>
      <c r="D197" s="116" t="s">
        <v>2215</v>
      </c>
      <c r="E197" s="55" t="s">
        <v>369</v>
      </c>
      <c r="F197" s="57"/>
      <c r="G197" s="23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8.75">
      <c r="A198" s="382"/>
      <c r="B198" s="397"/>
      <c r="C198" s="398"/>
      <c r="D198" s="227">
        <v>2699</v>
      </c>
      <c r="E198" s="233" t="s">
        <v>374</v>
      </c>
      <c r="F198" s="57"/>
      <c r="G198" s="23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5.75">
      <c r="A199" s="207" t="s">
        <v>3</v>
      </c>
      <c r="B199" s="55" t="s">
        <v>370</v>
      </c>
      <c r="C199" s="55" t="s">
        <v>371</v>
      </c>
      <c r="D199" s="55" t="s">
        <v>372</v>
      </c>
      <c r="E199" s="55"/>
      <c r="F199" s="55" t="s">
        <v>375</v>
      </c>
      <c r="G199" s="23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5.75" hidden="1">
      <c r="A200" s="29" t="s">
        <v>527</v>
      </c>
      <c r="B200" s="29" t="s">
        <v>528</v>
      </c>
      <c r="C200" s="29" t="s">
        <v>12</v>
      </c>
      <c r="D200" s="29">
        <v>0</v>
      </c>
      <c r="E200" s="60">
        <f>D$198*TOTAL!I$1</f>
        <v>1754.3500000000001</v>
      </c>
      <c r="F200" s="61">
        <f>D200*E200</f>
        <v>0</v>
      </c>
      <c r="G200" s="23" t="e">
        <f>VLOOKUP(A200,'E 08 AGOSTO 2022'!A:C,3,FALSE)</f>
        <v>#N/A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7" ht="15.75" hidden="1">
      <c r="A201" s="29" t="s">
        <v>529</v>
      </c>
      <c r="B201" s="29" t="s">
        <v>528</v>
      </c>
      <c r="C201" s="29" t="s">
        <v>15</v>
      </c>
      <c r="D201" s="29">
        <v>0</v>
      </c>
      <c r="E201" s="60">
        <f>D$198*TOTAL!I$1</f>
        <v>1754.3500000000001</v>
      </c>
      <c r="F201" s="61">
        <f>D201*E201</f>
        <v>0</v>
      </c>
      <c r="G201" s="23" t="str">
        <f>VLOOKUP(A201,'E 08 AGOSTO 2022'!A:C,3,FALSE)</f>
        <v>1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7" ht="15.75">
      <c r="A202" s="29" t="s">
        <v>530</v>
      </c>
      <c r="B202" s="29" t="s">
        <v>528</v>
      </c>
      <c r="C202" s="29" t="s">
        <v>18</v>
      </c>
      <c r="D202" s="29">
        <v>0</v>
      </c>
      <c r="E202" s="60">
        <f>D$198*TOTAL!I$1</f>
        <v>1754.3500000000001</v>
      </c>
      <c r="F202" s="61">
        <f>D202*E202</f>
        <v>0</v>
      </c>
      <c r="G202" s="23" t="str">
        <f>VLOOKUP(A202,'E 08 AGOSTO 2022'!A:C,3,FALSE)</f>
        <v>11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7" ht="15.75" hidden="1">
      <c r="A203" s="29" t="s">
        <v>531</v>
      </c>
      <c r="B203" s="29" t="s">
        <v>528</v>
      </c>
      <c r="C203" s="29" t="s">
        <v>21</v>
      </c>
      <c r="D203" s="29">
        <v>0</v>
      </c>
      <c r="E203" s="60">
        <f>D$198*TOTAL!I$1</f>
        <v>1754.3500000000001</v>
      </c>
      <c r="F203" s="61">
        <f>D203*E203</f>
        <v>0</v>
      </c>
      <c r="G203" s="23" t="e">
        <f>VLOOKUP(A203,'E 08 AGOSTO 2022'!A:C,3,FALSE)</f>
        <v>#N/A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7" ht="15.75" hidden="1">
      <c r="A204" s="29" t="s">
        <v>532</v>
      </c>
      <c r="B204" s="29" t="s">
        <v>528</v>
      </c>
      <c r="C204" s="29" t="s">
        <v>24</v>
      </c>
      <c r="D204" s="29">
        <v>0</v>
      </c>
      <c r="E204" s="60">
        <f>D$198*TOTAL!I$1</f>
        <v>1754.3500000000001</v>
      </c>
      <c r="F204" s="61">
        <f>D204*E204</f>
        <v>0</v>
      </c>
      <c r="G204" s="23" t="e">
        <f>VLOOKUP(A204,'E 08 AGOSTO 2022'!A:C,3,FALSE)</f>
        <v>#N/A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7" ht="15.75">
      <c r="A205" s="31"/>
      <c r="B205" s="31" t="s">
        <v>533</v>
      </c>
      <c r="C205" s="31"/>
      <c r="D205" s="31">
        <f>SUM(D200:D204)</f>
        <v>0</v>
      </c>
      <c r="E205" s="31"/>
      <c r="F205" s="63">
        <f>SUM(F200:F204)</f>
        <v>0</v>
      </c>
      <c r="G205" s="23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7" ht="18.75">
      <c r="A206" s="381" t="s">
        <v>534</v>
      </c>
      <c r="B206" s="393"/>
      <c r="C206" s="381" t="s">
        <v>535</v>
      </c>
      <c r="D206" s="116" t="s">
        <v>2215</v>
      </c>
      <c r="E206" s="55" t="s">
        <v>369</v>
      </c>
      <c r="F206" s="57" t="s">
        <v>536</v>
      </c>
      <c r="G206" s="23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7" ht="18.75">
      <c r="A207" s="382"/>
      <c r="B207" s="394"/>
      <c r="C207" s="382"/>
      <c r="D207" s="227">
        <v>2699</v>
      </c>
      <c r="E207" s="233" t="s">
        <v>374</v>
      </c>
      <c r="F207" s="57"/>
      <c r="G207" s="23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7" ht="15.75">
      <c r="A208" s="207" t="s">
        <v>3</v>
      </c>
      <c r="B208" s="55" t="s">
        <v>370</v>
      </c>
      <c r="C208" s="55" t="s">
        <v>371</v>
      </c>
      <c r="D208" s="55" t="s">
        <v>372</v>
      </c>
      <c r="E208" s="55"/>
      <c r="F208" s="55" t="s">
        <v>375</v>
      </c>
      <c r="G208" s="23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hidden="1">
      <c r="A209" s="29" t="s">
        <v>537</v>
      </c>
      <c r="B209" s="29" t="s">
        <v>528</v>
      </c>
      <c r="C209" s="29" t="s">
        <v>12</v>
      </c>
      <c r="D209" s="29">
        <v>0</v>
      </c>
      <c r="E209" s="60">
        <f>D$207*TOTAL!I$1</f>
        <v>1754.3500000000001</v>
      </c>
      <c r="F209" s="61">
        <f>D209*E209</f>
        <v>0</v>
      </c>
      <c r="G209" s="23" t="e">
        <f>VLOOKUP(A209,'E 08 AGOSTO 2022'!A:C,3,FALSE)</f>
        <v>#N/A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>
      <c r="A210" s="29" t="s">
        <v>538</v>
      </c>
      <c r="B210" s="29" t="s">
        <v>528</v>
      </c>
      <c r="C210" s="29" t="s">
        <v>15</v>
      </c>
      <c r="D210" s="29">
        <v>0</v>
      </c>
      <c r="E210" s="60">
        <f>D$207*TOTAL!I$1</f>
        <v>1754.3500000000001</v>
      </c>
      <c r="F210" s="61">
        <f>D210*E210</f>
        <v>0</v>
      </c>
      <c r="G210" s="23" t="str">
        <f>VLOOKUP(A210,'E 08 AGOSTO 2022'!A:C,3,FALSE)</f>
        <v>14</v>
      </c>
    </row>
    <row r="211" spans="1:26" ht="15.75">
      <c r="A211" s="29" t="s">
        <v>539</v>
      </c>
      <c r="B211" s="29" t="s">
        <v>528</v>
      </c>
      <c r="C211" s="29" t="s">
        <v>18</v>
      </c>
      <c r="D211" s="29">
        <v>0</v>
      </c>
      <c r="E211" s="60">
        <f>D$207*TOTAL!I$1</f>
        <v>1754.3500000000001</v>
      </c>
      <c r="F211" s="61">
        <f>D211*E211</f>
        <v>0</v>
      </c>
      <c r="G211" s="23" t="str">
        <f>VLOOKUP(A211,'E 08 AGOSTO 2022'!A:C,3,FALSE)</f>
        <v>18</v>
      </c>
    </row>
    <row r="212" spans="1:26" ht="15.75" hidden="1">
      <c r="A212" s="29" t="s">
        <v>540</v>
      </c>
      <c r="B212" s="29" t="s">
        <v>528</v>
      </c>
      <c r="C212" s="29" t="s">
        <v>21</v>
      </c>
      <c r="D212" s="29">
        <v>0</v>
      </c>
      <c r="E212" s="60">
        <f>D$207*TOTAL!I$1</f>
        <v>1754.3500000000001</v>
      </c>
      <c r="F212" s="61">
        <f>D212*E212</f>
        <v>0</v>
      </c>
      <c r="G212" s="23" t="e">
        <f>VLOOKUP(A212,'E 08 AGOSTO 2022'!A:C,3,FALSE)</f>
        <v>#N/A</v>
      </c>
    </row>
    <row r="213" spans="1:26" ht="15.75" hidden="1">
      <c r="A213" s="29" t="s">
        <v>541</v>
      </c>
      <c r="B213" s="29" t="s">
        <v>528</v>
      </c>
      <c r="C213" s="29" t="s">
        <v>24</v>
      </c>
      <c r="D213" s="29">
        <v>0</v>
      </c>
      <c r="E213" s="60">
        <f>D$207*TOTAL!I$1</f>
        <v>1754.3500000000001</v>
      </c>
      <c r="F213" s="61">
        <f>D213*E213</f>
        <v>0</v>
      </c>
      <c r="G213" s="23" t="e">
        <f>VLOOKUP(A213,'E 08 AGOSTO 2022'!A:C,3,FALSE)</f>
        <v>#N/A</v>
      </c>
    </row>
    <row r="214" spans="1:26" ht="15.75">
      <c r="A214" s="31"/>
      <c r="B214" s="31" t="s">
        <v>542</v>
      </c>
      <c r="C214" s="31"/>
      <c r="D214" s="31">
        <f>SUM(D209:D213)</f>
        <v>0</v>
      </c>
      <c r="E214" s="31"/>
      <c r="F214" s="63">
        <f>SUM(F209:F213)</f>
        <v>0</v>
      </c>
      <c r="G214" s="44"/>
    </row>
    <row r="215" spans="1:26" ht="18.75">
      <c r="A215" s="381" t="s">
        <v>2217</v>
      </c>
      <c r="B215" s="395"/>
      <c r="C215" s="396"/>
      <c r="D215" s="116" t="s">
        <v>2215</v>
      </c>
      <c r="E215" s="248" t="s">
        <v>2216</v>
      </c>
      <c r="F215" s="57"/>
      <c r="G215" s="6"/>
    </row>
    <row r="216" spans="1:26" ht="18.75">
      <c r="A216" s="382"/>
      <c r="B216" s="397"/>
      <c r="C216" s="398"/>
      <c r="D216" s="227">
        <v>3499</v>
      </c>
      <c r="E216" s="247">
        <v>3299</v>
      </c>
      <c r="F216" s="57"/>
      <c r="G216" s="6"/>
    </row>
    <row r="217" spans="1:26" s="258" customFormat="1" ht="31.5">
      <c r="A217" s="42" t="s">
        <v>3</v>
      </c>
      <c r="B217" s="42" t="s">
        <v>370</v>
      </c>
      <c r="C217" s="42" t="s">
        <v>371</v>
      </c>
      <c r="D217" s="42" t="s">
        <v>372</v>
      </c>
      <c r="E217" s="42" t="s">
        <v>2011</v>
      </c>
      <c r="F217" s="42" t="s">
        <v>375</v>
      </c>
      <c r="G217" s="256"/>
      <c r="H217" s="257"/>
      <c r="I217" s="257"/>
      <c r="J217" s="257"/>
      <c r="K217" s="257"/>
    </row>
    <row r="218" spans="1:26" ht="15.75">
      <c r="A218" s="29" t="s">
        <v>1911</v>
      </c>
      <c r="B218" s="29" t="s">
        <v>404</v>
      </c>
      <c r="C218" s="29" t="s">
        <v>12</v>
      </c>
      <c r="D218" s="29">
        <v>0</v>
      </c>
      <c r="E218" s="60">
        <f>E$216*TOTAL!I$1</f>
        <v>2144.35</v>
      </c>
      <c r="F218" s="61">
        <f t="shared" ref="F218:F223" si="11">D218*E218</f>
        <v>0</v>
      </c>
      <c r="G218" s="23" t="str">
        <f>VLOOKUP(A218,'E 08 AGOSTO 2022'!A:C,3,FALSE)</f>
        <v>MAS DE 20</v>
      </c>
    </row>
    <row r="219" spans="1:26" ht="15.75">
      <c r="A219" s="29" t="s">
        <v>1913</v>
      </c>
      <c r="B219" s="29" t="s">
        <v>404</v>
      </c>
      <c r="C219" s="29" t="s">
        <v>15</v>
      </c>
      <c r="D219" s="29">
        <v>0</v>
      </c>
      <c r="E219" s="60">
        <f>E$216*TOTAL!I$1</f>
        <v>2144.35</v>
      </c>
      <c r="F219" s="61">
        <f t="shared" si="11"/>
        <v>0</v>
      </c>
      <c r="G219" s="23" t="str">
        <f>VLOOKUP(A219,'E 08 AGOSTO 2022'!A:C,3,FALSE)</f>
        <v>MAS DE 20</v>
      </c>
    </row>
    <row r="220" spans="1:26" ht="15.75">
      <c r="A220" s="29" t="s">
        <v>1915</v>
      </c>
      <c r="B220" s="29" t="s">
        <v>404</v>
      </c>
      <c r="C220" s="29" t="s">
        <v>18</v>
      </c>
      <c r="D220" s="29">
        <v>0</v>
      </c>
      <c r="E220" s="60">
        <f>E$216*TOTAL!I$1</f>
        <v>2144.35</v>
      </c>
      <c r="F220" s="61">
        <f t="shared" si="11"/>
        <v>0</v>
      </c>
      <c r="G220" s="23" t="str">
        <f>VLOOKUP(A220,'E 08 AGOSTO 2022'!A:C,3,FALSE)</f>
        <v>MAS DE 20</v>
      </c>
    </row>
    <row r="221" spans="1:26" ht="15.75">
      <c r="A221" s="29" t="s">
        <v>1917</v>
      </c>
      <c r="B221" s="29" t="s">
        <v>404</v>
      </c>
      <c r="C221" s="29" t="s">
        <v>21</v>
      </c>
      <c r="D221" s="29">
        <v>0</v>
      </c>
      <c r="E221" s="60">
        <f>E$216*TOTAL!I$1</f>
        <v>2144.35</v>
      </c>
      <c r="F221" s="61">
        <f t="shared" si="11"/>
        <v>0</v>
      </c>
      <c r="G221" s="23" t="str">
        <f>VLOOKUP(A221,'E 08 AGOSTO 2022'!A:C,3,FALSE)</f>
        <v>MAS DE 20</v>
      </c>
    </row>
    <row r="222" spans="1:26" ht="15.75">
      <c r="A222" s="29" t="s">
        <v>1919</v>
      </c>
      <c r="B222" s="29" t="s">
        <v>404</v>
      </c>
      <c r="C222" s="29" t="s">
        <v>24</v>
      </c>
      <c r="D222" s="29">
        <v>0</v>
      </c>
      <c r="E222" s="60">
        <f>E$216*TOTAL!I$1</f>
        <v>2144.35</v>
      </c>
      <c r="F222" s="61">
        <f t="shared" si="11"/>
        <v>0</v>
      </c>
      <c r="G222" s="23" t="str">
        <f>VLOOKUP(A222,'E 08 AGOSTO 2022'!A:C,3,FALSE)</f>
        <v>MAS DE 20</v>
      </c>
    </row>
    <row r="223" spans="1:26" ht="15.75">
      <c r="A223" s="29" t="s">
        <v>1921</v>
      </c>
      <c r="B223" s="29" t="s">
        <v>404</v>
      </c>
      <c r="C223" s="29" t="s">
        <v>61</v>
      </c>
      <c r="D223" s="29">
        <v>0</v>
      </c>
      <c r="E223" s="60">
        <f>E$216*TOTAL!I$1</f>
        <v>2144.35</v>
      </c>
      <c r="F223" s="61">
        <f t="shared" si="11"/>
        <v>0</v>
      </c>
      <c r="G223" s="23" t="str">
        <f>VLOOKUP(A223,'E 08 AGOSTO 2022'!A:C,3,FALSE)</f>
        <v>14</v>
      </c>
    </row>
    <row r="224" spans="1:26" ht="15.75">
      <c r="B224" s="31" t="s">
        <v>2002</v>
      </c>
      <c r="D224" s="31">
        <f>SUM(D218:D223)</f>
        <v>0</v>
      </c>
      <c r="F224" s="63">
        <f>SUM(F218:F223)</f>
        <v>0</v>
      </c>
      <c r="G224" s="6"/>
    </row>
    <row r="226" spans="1:7" ht="15.75">
      <c r="G226" s="6"/>
    </row>
    <row r="227" spans="1:7" ht="18.75">
      <c r="D227" s="73">
        <f>D80+D94+D105+D120+D150+D163+D182+D196+D205+D214+D224+D68+D59+D39+D24</f>
        <v>0</v>
      </c>
      <c r="E227" s="73"/>
      <c r="F227" s="74">
        <f>F80+F94+F105+F120+F150+F163+F182+F196+F205+F214+F224+F68+F59+F39+F24</f>
        <v>0</v>
      </c>
      <c r="G227" s="6"/>
    </row>
    <row r="228" spans="1:7" ht="15.75">
      <c r="G228" s="6"/>
    </row>
    <row r="229" spans="1:7" ht="15.75">
      <c r="G229" s="6"/>
    </row>
    <row r="230" spans="1:7" ht="15.75">
      <c r="G230" s="6"/>
    </row>
    <row r="231" spans="1:7" ht="15.75">
      <c r="A231" s="24"/>
      <c r="B231" s="24"/>
      <c r="C231" s="24"/>
      <c r="D231" s="24"/>
      <c r="E231" s="24"/>
      <c r="F231" s="76"/>
      <c r="G231" s="6"/>
    </row>
    <row r="232" spans="1:7" ht="21">
      <c r="A232" s="24"/>
      <c r="B232" s="77"/>
      <c r="C232" s="24"/>
      <c r="D232" s="24"/>
      <c r="E232" s="24"/>
      <c r="F232" s="6"/>
      <c r="G232" s="6"/>
    </row>
    <row r="233" spans="1:7" ht="15.75">
      <c r="A233" s="78"/>
      <c r="B233"/>
      <c r="C233"/>
      <c r="D233"/>
      <c r="E233"/>
      <c r="F233"/>
      <c r="G233" s="6"/>
    </row>
    <row r="234" spans="1:7" ht="15.75">
      <c r="A234" s="78"/>
      <c r="B234"/>
      <c r="C234"/>
      <c r="D234"/>
      <c r="E234"/>
      <c r="F234"/>
      <c r="G234" s="6"/>
    </row>
    <row r="235" spans="1:7" ht="15.75">
      <c r="A235" s="78"/>
      <c r="B235"/>
      <c r="C235"/>
      <c r="D235"/>
      <c r="E235"/>
      <c r="F235"/>
      <c r="G235" s="6"/>
    </row>
    <row r="236" spans="1:7" ht="15.75">
      <c r="A236" s="78"/>
      <c r="B236"/>
      <c r="C236"/>
      <c r="D236"/>
      <c r="E236"/>
      <c r="F236"/>
      <c r="G236" s="6"/>
    </row>
    <row r="237" spans="1:7" ht="15.75">
      <c r="A237" s="78"/>
      <c r="B237"/>
      <c r="C237"/>
      <c r="D237"/>
      <c r="E237"/>
      <c r="F237"/>
      <c r="G237" s="6"/>
    </row>
    <row r="238" spans="1:7" ht="15.75">
      <c r="A238" s="78"/>
      <c r="B238"/>
      <c r="C238"/>
      <c r="D238"/>
      <c r="E238"/>
      <c r="F238"/>
      <c r="G238" s="6"/>
    </row>
    <row r="239" spans="1:7" ht="15.75">
      <c r="A239" s="78"/>
      <c r="B239"/>
      <c r="C239"/>
      <c r="D239"/>
      <c r="E239"/>
      <c r="F239"/>
      <c r="G239" s="6"/>
    </row>
    <row r="240" spans="1:7" ht="15.75">
      <c r="A240" s="78"/>
      <c r="B240"/>
      <c r="C240"/>
      <c r="D240"/>
      <c r="E240"/>
      <c r="F240"/>
      <c r="G240" s="6"/>
    </row>
    <row r="241" spans="1:7" ht="15.75">
      <c r="A241" s="78"/>
      <c r="B241"/>
      <c r="C241"/>
      <c r="D241"/>
      <c r="E241"/>
      <c r="F241"/>
      <c r="G241" s="6"/>
    </row>
    <row r="242" spans="1:7" ht="15.75">
      <c r="A242" s="78"/>
      <c r="B242"/>
      <c r="C242"/>
      <c r="D242"/>
      <c r="E242"/>
      <c r="F242"/>
      <c r="G242" s="6"/>
    </row>
    <row r="243" spans="1:7" ht="15.75">
      <c r="A243" s="78"/>
      <c r="B243"/>
      <c r="C243"/>
      <c r="D243"/>
      <c r="E243"/>
      <c r="F243"/>
      <c r="G243" s="6"/>
    </row>
    <row r="244" spans="1:7">
      <c r="A244" s="78"/>
      <c r="B244"/>
      <c r="C244"/>
      <c r="D244"/>
      <c r="E244"/>
      <c r="F244"/>
    </row>
    <row r="245" spans="1:7">
      <c r="A245" s="78"/>
      <c r="B245"/>
      <c r="C245"/>
      <c r="D245"/>
      <c r="E245"/>
      <c r="F245"/>
    </row>
    <row r="246" spans="1:7" ht="15.75">
      <c r="G246" s="6"/>
    </row>
    <row r="247" spans="1:7">
      <c r="A247" s="78"/>
      <c r="B247"/>
      <c r="C247"/>
      <c r="D247"/>
      <c r="E247"/>
      <c r="F247"/>
    </row>
    <row r="248" spans="1:7" ht="15.75">
      <c r="A248" s="78"/>
      <c r="B248"/>
      <c r="C248"/>
      <c r="D248"/>
      <c r="E248"/>
      <c r="F248"/>
      <c r="G248" s="6"/>
    </row>
    <row r="249" spans="1:7" ht="15.75">
      <c r="A249" s="78"/>
      <c r="B249"/>
      <c r="C249"/>
      <c r="D249"/>
      <c r="E249"/>
      <c r="F249"/>
      <c r="G249" s="6"/>
    </row>
    <row r="250" spans="1:7" ht="15.75">
      <c r="A250" s="78"/>
      <c r="B250"/>
      <c r="C250"/>
      <c r="D250"/>
      <c r="E250"/>
      <c r="F250"/>
      <c r="G250" s="6"/>
    </row>
    <row r="251" spans="1:7" ht="15.75">
      <c r="G251" s="6"/>
    </row>
    <row r="252" spans="1:7" ht="15.75">
      <c r="G252" s="6"/>
    </row>
    <row r="253" spans="1:7" ht="15.75">
      <c r="G253" s="6"/>
    </row>
    <row r="254" spans="1:7" ht="15.75">
      <c r="G254" s="6"/>
    </row>
    <row r="255" spans="1:7" ht="15.75">
      <c r="G255" s="6"/>
    </row>
    <row r="256" spans="1:7" ht="15.75">
      <c r="G256" s="11"/>
    </row>
    <row r="257" spans="1:7" ht="15.75">
      <c r="G257" s="11"/>
    </row>
    <row r="258" spans="1:7" ht="15.75">
      <c r="G258" s="11"/>
    </row>
    <row r="259" spans="1:7" ht="15.75">
      <c r="G259" s="11"/>
    </row>
    <row r="260" spans="1:7" ht="15.75">
      <c r="G260" s="6"/>
    </row>
    <row r="261" spans="1:7" ht="15.75">
      <c r="G261" s="6"/>
    </row>
    <row r="262" spans="1:7" ht="15.75">
      <c r="G262" s="6"/>
    </row>
    <row r="263" spans="1:7" ht="15.75">
      <c r="G263" s="6"/>
    </row>
    <row r="264" spans="1:7" ht="15.75">
      <c r="G264" s="6"/>
    </row>
    <row r="265" spans="1:7" ht="15.75">
      <c r="A265" s="24"/>
      <c r="B265" s="24"/>
      <c r="C265" s="24"/>
      <c r="D265" s="24"/>
      <c r="E265" s="24"/>
      <c r="F265" s="76"/>
      <c r="G265" s="6"/>
    </row>
    <row r="266" spans="1:7" ht="15.75">
      <c r="A266" s="24"/>
      <c r="B266" s="24"/>
      <c r="C266" s="24"/>
      <c r="D266" s="24"/>
      <c r="E266" s="24"/>
      <c r="F266" s="6"/>
      <c r="G266" s="6"/>
    </row>
  </sheetData>
  <sheetProtection selectLockedCells="1" selectUnlockedCells="1"/>
  <mergeCells count="32">
    <mergeCell ref="B183:C184"/>
    <mergeCell ref="A183:A184"/>
    <mergeCell ref="A197:A198"/>
    <mergeCell ref="A206:A207"/>
    <mergeCell ref="B69:C70"/>
    <mergeCell ref="B81:C82"/>
    <mergeCell ref="B95:C96"/>
    <mergeCell ref="B121:C122"/>
    <mergeCell ref="B151:C152"/>
    <mergeCell ref="A81:A82"/>
    <mergeCell ref="A121:A122"/>
    <mergeCell ref="A151:A152"/>
    <mergeCell ref="A164:A165"/>
    <mergeCell ref="A215:A216"/>
    <mergeCell ref="B206:B207"/>
    <mergeCell ref="B197:C198"/>
    <mergeCell ref="C206:C207"/>
    <mergeCell ref="B215:C216"/>
    <mergeCell ref="A60:A61"/>
    <mergeCell ref="B60:C61"/>
    <mergeCell ref="A69:A70"/>
    <mergeCell ref="C164:C165"/>
    <mergeCell ref="F1:K1"/>
    <mergeCell ref="A2:F2"/>
    <mergeCell ref="A3:F3"/>
    <mergeCell ref="A11:A12"/>
    <mergeCell ref="B11:C12"/>
    <mergeCell ref="B1:E1"/>
    <mergeCell ref="A25:A26"/>
    <mergeCell ref="B25:C26"/>
    <mergeCell ref="A40:A41"/>
    <mergeCell ref="B40:C41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7"/>
  <sheetViews>
    <sheetView zoomScale="80" zoomScaleNormal="80" workbookViewId="0">
      <selection activeCell="A41" sqref="A41:XFD41"/>
    </sheetView>
  </sheetViews>
  <sheetFormatPr baseColWidth="10" defaultRowHeight="12.75"/>
  <cols>
    <col min="1" max="1" width="37.42578125" style="78" bestFit="1" customWidth="1"/>
    <col min="2" max="2" width="70.140625" customWidth="1"/>
    <col min="3" max="3" width="5.140625" customWidth="1"/>
    <col min="4" max="4" width="30.85546875" customWidth="1"/>
    <col min="5" max="5" width="27.85546875" bestFit="1" customWidth="1"/>
    <col min="6" max="6" width="33.28515625" customWidth="1"/>
    <col min="7" max="7" width="17.140625" customWidth="1"/>
  </cols>
  <sheetData>
    <row r="1" spans="1:11" ht="33.75">
      <c r="A1" s="3"/>
      <c r="B1" s="363" t="s">
        <v>0</v>
      </c>
      <c r="C1" s="363"/>
      <c r="D1" s="363"/>
      <c r="E1" s="4"/>
      <c r="F1" s="363"/>
      <c r="G1" s="363"/>
      <c r="H1" s="363"/>
      <c r="I1" s="363"/>
      <c r="J1" s="363"/>
      <c r="K1" s="363"/>
    </row>
    <row r="2" spans="1:11" ht="21">
      <c r="A2" s="364" t="s">
        <v>1</v>
      </c>
      <c r="B2" s="364"/>
      <c r="C2" s="364"/>
      <c r="D2" s="364"/>
      <c r="E2" s="364"/>
      <c r="F2" s="364"/>
      <c r="G2" s="7"/>
      <c r="H2" s="2"/>
      <c r="I2" s="7"/>
      <c r="J2" s="7"/>
      <c r="K2" s="7"/>
    </row>
    <row r="3" spans="1:11" ht="21">
      <c r="A3" s="365" t="s">
        <v>2163</v>
      </c>
      <c r="B3" s="365"/>
      <c r="C3" s="365"/>
      <c r="D3" s="365"/>
      <c r="E3" s="365"/>
      <c r="F3" s="365"/>
      <c r="G3" s="11"/>
      <c r="H3" s="11"/>
      <c r="I3" s="11"/>
      <c r="J3" s="11"/>
      <c r="K3" s="11"/>
    </row>
    <row r="4" spans="1:11" ht="15.75">
      <c r="A4" s="14"/>
      <c r="B4" s="13"/>
      <c r="C4" s="13"/>
      <c r="D4" s="14"/>
      <c r="E4" s="16"/>
      <c r="F4" s="17"/>
      <c r="G4" s="17"/>
      <c r="H4" s="17"/>
      <c r="I4" s="11"/>
      <c r="J4" s="11"/>
      <c r="K4" s="11"/>
    </row>
    <row r="5" spans="1:11" ht="15.75">
      <c r="A5" s="14"/>
      <c r="B5" s="12"/>
      <c r="C5" s="12"/>
      <c r="D5" s="12"/>
      <c r="E5" s="18"/>
      <c r="F5" s="11"/>
      <c r="G5" s="11"/>
      <c r="H5" s="11"/>
      <c r="I5" s="11"/>
      <c r="J5" s="11"/>
      <c r="K5" s="11"/>
    </row>
    <row r="6" spans="1:11" ht="16.5" thickBot="1">
      <c r="A6" s="14"/>
      <c r="B6" s="12"/>
      <c r="C6" s="12"/>
      <c r="D6" s="12"/>
      <c r="E6" s="18"/>
      <c r="F6" s="11"/>
      <c r="G6" s="11"/>
      <c r="H6" s="11"/>
      <c r="I6" s="11"/>
      <c r="J6" s="11"/>
      <c r="K6" s="11"/>
    </row>
    <row r="7" spans="1:11" ht="18.75" customHeight="1">
      <c r="A7" s="406" t="s">
        <v>2061</v>
      </c>
      <c r="B7" s="408" t="s">
        <v>2010</v>
      </c>
      <c r="C7" s="409"/>
      <c r="D7" s="259" t="s">
        <v>2215</v>
      </c>
      <c r="E7" s="260" t="s">
        <v>2216</v>
      </c>
      <c r="F7" s="264"/>
      <c r="G7" s="58"/>
      <c r="H7" s="11"/>
      <c r="I7" s="11"/>
      <c r="J7" s="11"/>
      <c r="K7" s="11"/>
    </row>
    <row r="8" spans="1:11" ht="19.5" thickBot="1">
      <c r="A8" s="407"/>
      <c r="B8" s="410"/>
      <c r="C8" s="411"/>
      <c r="D8" s="261">
        <v>5299</v>
      </c>
      <c r="E8" s="262">
        <v>4999</v>
      </c>
      <c r="F8" s="264"/>
      <c r="G8" s="68"/>
      <c r="H8" s="53"/>
    </row>
    <row r="9" spans="1:11" ht="15.75">
      <c r="A9" s="265" t="s">
        <v>3</v>
      </c>
      <c r="B9" s="265" t="s">
        <v>370</v>
      </c>
      <c r="C9" s="265" t="s">
        <v>371</v>
      </c>
      <c r="D9" s="263" t="s">
        <v>372</v>
      </c>
      <c r="E9" s="263" t="s">
        <v>2011</v>
      </c>
      <c r="F9" s="263" t="s">
        <v>375</v>
      </c>
      <c r="G9" s="6"/>
      <c r="H9" s="53"/>
    </row>
    <row r="10" spans="1:11" ht="16.5" customHeight="1">
      <c r="A10" s="28" t="s">
        <v>2062</v>
      </c>
      <c r="B10" s="29" t="s">
        <v>377</v>
      </c>
      <c r="C10" s="29" t="s">
        <v>95</v>
      </c>
      <c r="D10" s="29">
        <v>0</v>
      </c>
      <c r="E10" s="60">
        <f>E$8*TOTAL!I$1</f>
        <v>3249.35</v>
      </c>
      <c r="F10" s="61">
        <f>D10*E10</f>
        <v>0</v>
      </c>
      <c r="G10" s="23" t="str">
        <f>VLOOKUP(A10,'E 08 AGOSTO 2022'!A:C,3,FALSE)</f>
        <v>MAS DE 20</v>
      </c>
      <c r="H10" s="53"/>
    </row>
    <row r="11" spans="1:11" ht="15.75">
      <c r="A11" s="28" t="s">
        <v>2063</v>
      </c>
      <c r="B11" s="29" t="s">
        <v>377</v>
      </c>
      <c r="C11" s="29" t="s">
        <v>12</v>
      </c>
      <c r="D11" s="29">
        <v>0</v>
      </c>
      <c r="E11" s="60">
        <f>E$8*TOTAL!I$1</f>
        <v>3249.35</v>
      </c>
      <c r="F11" s="61">
        <f>D11*E11</f>
        <v>0</v>
      </c>
      <c r="G11" s="23" t="str">
        <f>VLOOKUP(A11,'E 08 AGOSTO 2022'!A:C,3,FALSE)</f>
        <v>MAS DE 20</v>
      </c>
      <c r="H11" s="53"/>
    </row>
    <row r="12" spans="1:11" ht="15.75" customHeight="1">
      <c r="A12" s="28" t="s">
        <v>2064</v>
      </c>
      <c r="B12" s="29" t="s">
        <v>377</v>
      </c>
      <c r="C12" s="29" t="s">
        <v>15</v>
      </c>
      <c r="D12" s="29">
        <v>0</v>
      </c>
      <c r="E12" s="60">
        <f>E$8*TOTAL!I$1</f>
        <v>3249.35</v>
      </c>
      <c r="F12" s="61">
        <f>D12*E12</f>
        <v>0</v>
      </c>
      <c r="G12" s="23" t="str">
        <f>VLOOKUP(A12,'E 08 AGOSTO 2022'!A:C,3,FALSE)</f>
        <v>MAS DE 20</v>
      </c>
      <c r="H12" s="53"/>
    </row>
    <row r="13" spans="1:11" ht="15.75" customHeight="1">
      <c r="A13" s="28" t="s">
        <v>2065</v>
      </c>
      <c r="B13" s="29" t="s">
        <v>377</v>
      </c>
      <c r="C13" s="29" t="s">
        <v>18</v>
      </c>
      <c r="D13" s="29">
        <v>0</v>
      </c>
      <c r="E13" s="60">
        <f>E$8*TOTAL!I$1</f>
        <v>3249.35</v>
      </c>
      <c r="F13" s="61">
        <f>D13*E13</f>
        <v>0</v>
      </c>
      <c r="G13" s="23" t="str">
        <f>VLOOKUP(A13,'E 08 AGOSTO 2022'!A:C,3,FALSE)</f>
        <v>MAS DE 20</v>
      </c>
      <c r="H13" s="53"/>
    </row>
    <row r="14" spans="1:11" ht="15.75" customHeight="1">
      <c r="A14" s="28" t="s">
        <v>2066</v>
      </c>
      <c r="B14" s="29" t="s">
        <v>377</v>
      </c>
      <c r="C14" s="29" t="s">
        <v>21</v>
      </c>
      <c r="D14" s="29">
        <v>0</v>
      </c>
      <c r="E14" s="60">
        <f>E$8*TOTAL!I$1</f>
        <v>3249.35</v>
      </c>
      <c r="F14" s="61">
        <f>D14*E14</f>
        <v>0</v>
      </c>
      <c r="G14" s="23" t="str">
        <f>VLOOKUP(A14,'E 08 AGOSTO 2022'!A:C,3,FALSE)</f>
        <v>2</v>
      </c>
      <c r="H14" s="53"/>
    </row>
    <row r="15" spans="1:11" ht="16.5" thickBot="1">
      <c r="A15" s="31"/>
      <c r="B15" s="31" t="s">
        <v>2067</v>
      </c>
      <c r="C15" s="31"/>
      <c r="D15" s="31">
        <f>SUM(D10:D14)</f>
        <v>0</v>
      </c>
      <c r="E15" s="31"/>
      <c r="F15" s="63">
        <f>SUM(F10:F14)</f>
        <v>0</v>
      </c>
      <c r="G15" s="23"/>
      <c r="H15" s="53"/>
    </row>
    <row r="16" spans="1:11" ht="18.75">
      <c r="A16" s="406" t="s">
        <v>2068</v>
      </c>
      <c r="B16" s="408" t="s">
        <v>2010</v>
      </c>
      <c r="C16" s="409"/>
      <c r="D16" s="259" t="s">
        <v>2215</v>
      </c>
      <c r="E16" s="260" t="s">
        <v>2216</v>
      </c>
      <c r="F16" s="264"/>
      <c r="G16" s="6"/>
      <c r="H16" s="53"/>
    </row>
    <row r="17" spans="1:8" ht="19.5" customHeight="1" thickBot="1">
      <c r="A17" s="407"/>
      <c r="B17" s="410"/>
      <c r="C17" s="411"/>
      <c r="D17" s="261">
        <v>3499</v>
      </c>
      <c r="E17" s="262">
        <v>3299</v>
      </c>
      <c r="F17" s="264"/>
      <c r="G17" s="6"/>
      <c r="H17" s="53"/>
    </row>
    <row r="18" spans="1:8" ht="15.75">
      <c r="A18" s="265" t="s">
        <v>3</v>
      </c>
      <c r="B18" s="265" t="s">
        <v>370</v>
      </c>
      <c r="C18" s="265" t="s">
        <v>371</v>
      </c>
      <c r="D18" s="263" t="s">
        <v>372</v>
      </c>
      <c r="E18" s="263" t="s">
        <v>2011</v>
      </c>
      <c r="F18" s="263" t="s">
        <v>375</v>
      </c>
      <c r="G18" s="6"/>
      <c r="H18" s="53"/>
    </row>
    <row r="19" spans="1:8" ht="15.75">
      <c r="A19" s="28" t="s">
        <v>2069</v>
      </c>
      <c r="B19" s="29" t="s">
        <v>377</v>
      </c>
      <c r="C19" s="29" t="s">
        <v>95</v>
      </c>
      <c r="D19" s="29">
        <v>0</v>
      </c>
      <c r="E19" s="60">
        <f>E$17*TOTAL!I$1</f>
        <v>2144.35</v>
      </c>
      <c r="F19" s="61">
        <f>D19*E19</f>
        <v>0</v>
      </c>
      <c r="G19" s="23" t="str">
        <f>VLOOKUP(A19,'E 08 AGOSTO 2022'!A:C,3,FALSE)</f>
        <v>3</v>
      </c>
      <c r="H19" s="53"/>
    </row>
    <row r="20" spans="1:8" ht="15.75">
      <c r="A20" s="28" t="s">
        <v>2070</v>
      </c>
      <c r="B20" s="29" t="s">
        <v>377</v>
      </c>
      <c r="C20" s="29" t="s">
        <v>12</v>
      </c>
      <c r="D20" s="29">
        <v>0</v>
      </c>
      <c r="E20" s="60">
        <f>E$17*TOTAL!I$1</f>
        <v>2144.35</v>
      </c>
      <c r="F20" s="61">
        <f>D20*E20</f>
        <v>0</v>
      </c>
      <c r="G20" s="23" t="str">
        <f>VLOOKUP(A20,'E 08 AGOSTO 2022'!A:C,3,FALSE)</f>
        <v>MAS DE 20</v>
      </c>
      <c r="H20" s="53"/>
    </row>
    <row r="21" spans="1:8" ht="15.75" customHeight="1">
      <c r="A21" s="28" t="s">
        <v>2071</v>
      </c>
      <c r="B21" s="29" t="s">
        <v>377</v>
      </c>
      <c r="C21" s="29" t="s">
        <v>15</v>
      </c>
      <c r="D21" s="29">
        <v>0</v>
      </c>
      <c r="E21" s="60">
        <f>E$17*TOTAL!I$1</f>
        <v>2144.35</v>
      </c>
      <c r="F21" s="61">
        <f>D21*E21</f>
        <v>0</v>
      </c>
      <c r="G21" s="23" t="str">
        <f>VLOOKUP(A21,'E 08 AGOSTO 2022'!A:C,3,FALSE)</f>
        <v>MAS DE 20</v>
      </c>
      <c r="H21" s="53"/>
    </row>
    <row r="22" spans="1:8" ht="15.75" customHeight="1">
      <c r="A22" s="28" t="s">
        <v>2072</v>
      </c>
      <c r="B22" s="29" t="s">
        <v>377</v>
      </c>
      <c r="C22" s="29" t="s">
        <v>18</v>
      </c>
      <c r="D22" s="29">
        <v>0</v>
      </c>
      <c r="E22" s="60">
        <f>E$17*TOTAL!I$1</f>
        <v>2144.35</v>
      </c>
      <c r="F22" s="61">
        <f>D22*E22</f>
        <v>0</v>
      </c>
      <c r="G22" s="23" t="str">
        <f>VLOOKUP(A22,'E 08 AGOSTO 2022'!A:C,3,FALSE)</f>
        <v>MAS DE 20</v>
      </c>
      <c r="H22" s="53"/>
    </row>
    <row r="23" spans="1:8" ht="15.75">
      <c r="A23" s="28" t="s">
        <v>2073</v>
      </c>
      <c r="B23" s="29" t="s">
        <v>377</v>
      </c>
      <c r="C23" s="29" t="s">
        <v>21</v>
      </c>
      <c r="D23" s="29">
        <v>0</v>
      </c>
      <c r="E23" s="60">
        <f>E$17*TOTAL!I$1</f>
        <v>2144.35</v>
      </c>
      <c r="F23" s="61">
        <f>D23*E23</f>
        <v>0</v>
      </c>
      <c r="G23" s="23" t="str">
        <f>VLOOKUP(A23,'E 08 AGOSTO 2022'!A:C,3,FALSE)</f>
        <v>3</v>
      </c>
      <c r="H23" s="53"/>
    </row>
    <row r="24" spans="1:8" ht="15.75">
      <c r="A24" s="31"/>
      <c r="B24" s="31" t="s">
        <v>2159</v>
      </c>
      <c r="C24" s="31"/>
      <c r="D24" s="31">
        <f>SUM(D19:D23)</f>
        <v>0</v>
      </c>
      <c r="E24" s="31"/>
      <c r="F24" s="63">
        <f>SUM(F19:F23)</f>
        <v>0</v>
      </c>
      <c r="G24" s="23"/>
      <c r="H24" s="53"/>
    </row>
    <row r="25" spans="1:8" ht="15.75">
      <c r="A25" s="14"/>
      <c r="B25" s="12"/>
      <c r="C25" s="12"/>
      <c r="D25" s="12"/>
      <c r="E25" s="18"/>
      <c r="F25" s="11"/>
      <c r="G25" s="11"/>
      <c r="H25" s="53"/>
    </row>
    <row r="26" spans="1:8" ht="21">
      <c r="A26" s="412" t="s">
        <v>543</v>
      </c>
      <c r="B26" s="403"/>
      <c r="C26" s="404"/>
      <c r="D26" s="259" t="s">
        <v>2215</v>
      </c>
      <c r="E26" s="260" t="s">
        <v>2216</v>
      </c>
      <c r="F26" s="267"/>
      <c r="H26" s="53"/>
    </row>
    <row r="27" spans="1:8" ht="21">
      <c r="A27" s="413"/>
      <c r="B27" s="268"/>
      <c r="C27" s="268"/>
      <c r="D27" s="261">
        <v>4499</v>
      </c>
      <c r="E27" s="262">
        <v>4199</v>
      </c>
      <c r="F27" s="267"/>
      <c r="H27" s="53"/>
    </row>
    <row r="28" spans="1:8" ht="15.75">
      <c r="A28" s="266" t="s">
        <v>3</v>
      </c>
      <c r="B28" s="266" t="s">
        <v>370</v>
      </c>
      <c r="C28" s="266" t="s">
        <v>371</v>
      </c>
      <c r="D28" s="263" t="s">
        <v>372</v>
      </c>
      <c r="E28" s="263" t="s">
        <v>2011</v>
      </c>
      <c r="F28" s="266" t="s">
        <v>375</v>
      </c>
      <c r="G28" s="27" t="s">
        <v>9</v>
      </c>
      <c r="H28" s="53"/>
    </row>
    <row r="29" spans="1:8" ht="15.75" hidden="1">
      <c r="A29" s="28" t="s">
        <v>544</v>
      </c>
      <c r="B29" s="29" t="s">
        <v>404</v>
      </c>
      <c r="C29" s="29" t="s">
        <v>95</v>
      </c>
      <c r="D29" s="29">
        <v>0</v>
      </c>
      <c r="E29" s="60">
        <f>D$27*TOTAL!I$1</f>
        <v>2924.35</v>
      </c>
      <c r="F29" s="61">
        <f>D29*E29</f>
        <v>0</v>
      </c>
      <c r="G29" s="23" t="e">
        <f>VLOOKUP(A29,'E 08 AGOSTO 2022'!A:C,3,FALSE)</f>
        <v>#N/A</v>
      </c>
      <c r="H29" s="53"/>
    </row>
    <row r="30" spans="1:8" ht="15.75" hidden="1">
      <c r="A30" s="28" t="s">
        <v>545</v>
      </c>
      <c r="B30" s="29" t="s">
        <v>404</v>
      </c>
      <c r="C30" s="29" t="s">
        <v>12</v>
      </c>
      <c r="D30" s="29">
        <v>0</v>
      </c>
      <c r="E30" s="60">
        <f>D$27*TOTAL!I$1</f>
        <v>2924.35</v>
      </c>
      <c r="F30" s="61">
        <f>D30*E30</f>
        <v>0</v>
      </c>
      <c r="G30" s="23" t="e">
        <f>VLOOKUP(A30,'E 08 AGOSTO 2022'!A:C,3,FALSE)</f>
        <v>#N/A</v>
      </c>
      <c r="H30" s="53"/>
    </row>
    <row r="31" spans="1:8" ht="15.75" hidden="1">
      <c r="A31" s="28" t="s">
        <v>546</v>
      </c>
      <c r="B31" s="29" t="s">
        <v>404</v>
      </c>
      <c r="C31" s="29" t="s">
        <v>15</v>
      </c>
      <c r="D31" s="29">
        <v>0</v>
      </c>
      <c r="E31" s="60">
        <f>D$27*TOTAL!I$1</f>
        <v>2924.35</v>
      </c>
      <c r="F31" s="61">
        <f>D31*E31</f>
        <v>0</v>
      </c>
      <c r="G31" s="23" t="e">
        <f>VLOOKUP(A31,'E 08 AGOSTO 2022'!A:C,3,FALSE)</f>
        <v>#N/A</v>
      </c>
      <c r="H31" s="53"/>
    </row>
    <row r="32" spans="1:8" ht="15.75" hidden="1">
      <c r="A32" s="28" t="s">
        <v>547</v>
      </c>
      <c r="B32" s="29" t="s">
        <v>404</v>
      </c>
      <c r="C32" s="29" t="s">
        <v>18</v>
      </c>
      <c r="D32" s="29">
        <v>0</v>
      </c>
      <c r="E32" s="60">
        <f>D$27*TOTAL!I$1</f>
        <v>2924.35</v>
      </c>
      <c r="F32" s="61">
        <f>D32*E32</f>
        <v>0</v>
      </c>
      <c r="G32" s="23" t="e">
        <f>VLOOKUP(A32,'E 08 AGOSTO 2022'!A:C,3,FALSE)</f>
        <v>#N/A</v>
      </c>
      <c r="H32" s="53"/>
    </row>
    <row r="33" spans="1:8" ht="15.75" hidden="1">
      <c r="A33" s="28" t="s">
        <v>548</v>
      </c>
      <c r="B33" s="29" t="s">
        <v>404</v>
      </c>
      <c r="C33" s="29" t="s">
        <v>21</v>
      </c>
      <c r="D33" s="29">
        <v>0</v>
      </c>
      <c r="E33" s="60">
        <f>D$27*TOTAL!I$1</f>
        <v>2924.35</v>
      </c>
      <c r="F33" s="61">
        <f>D33*E33</f>
        <v>0</v>
      </c>
      <c r="G33" s="23" t="e">
        <f>VLOOKUP(A33,'E 08 AGOSTO 2022'!A:C,3,FALSE)</f>
        <v>#N/A</v>
      </c>
      <c r="H33" s="53"/>
    </row>
    <row r="34" spans="1:8" ht="15.75">
      <c r="A34" s="29"/>
      <c r="B34" s="31" t="s">
        <v>549</v>
      </c>
      <c r="C34" s="29"/>
      <c r="D34" s="31">
        <f>SUM(D29:D33)</f>
        <v>0</v>
      </c>
      <c r="E34" s="31"/>
      <c r="F34" s="63">
        <f>SUM(F29:F33)</f>
        <v>0</v>
      </c>
      <c r="G34" s="23"/>
      <c r="H34" s="53"/>
    </row>
    <row r="35" spans="1:8" ht="21">
      <c r="A35" s="269" t="s">
        <v>550</v>
      </c>
      <c r="B35" s="403"/>
      <c r="C35" s="404"/>
      <c r="D35" s="259" t="s">
        <v>2215</v>
      </c>
      <c r="E35" s="260" t="s">
        <v>2216</v>
      </c>
      <c r="F35" s="267"/>
      <c r="G35" s="23"/>
      <c r="H35" s="53"/>
    </row>
    <row r="36" spans="1:8" ht="21">
      <c r="A36" s="269"/>
      <c r="B36" s="268"/>
      <c r="C36" s="268"/>
      <c r="D36" s="261">
        <v>2699</v>
      </c>
      <c r="E36" s="262">
        <v>2499</v>
      </c>
      <c r="F36" s="267"/>
      <c r="G36" s="23"/>
      <c r="H36" s="53"/>
    </row>
    <row r="37" spans="1:8" ht="15.75">
      <c r="A37" s="266" t="s">
        <v>3</v>
      </c>
      <c r="B37" s="266" t="s">
        <v>370</v>
      </c>
      <c r="C37" s="266" t="s">
        <v>371</v>
      </c>
      <c r="D37" s="263" t="s">
        <v>372</v>
      </c>
      <c r="E37" s="263" t="s">
        <v>2011</v>
      </c>
      <c r="F37" s="266" t="s">
        <v>375</v>
      </c>
      <c r="G37" s="23"/>
      <c r="H37" s="53"/>
    </row>
    <row r="38" spans="1:8" ht="15.75" hidden="1">
      <c r="A38" s="28" t="s">
        <v>544</v>
      </c>
      <c r="B38" s="29" t="s">
        <v>528</v>
      </c>
      <c r="C38" s="29" t="s">
        <v>95</v>
      </c>
      <c r="D38" s="29">
        <v>0</v>
      </c>
      <c r="E38" s="60">
        <f>D$36*TOTAL!I$1</f>
        <v>1754.3500000000001</v>
      </c>
      <c r="F38" s="61">
        <f>D38*E38</f>
        <v>0</v>
      </c>
      <c r="G38" s="23" t="e">
        <f>VLOOKUP(A38,'E 08 AGOSTO 2022'!A:C,3,FALSE)</f>
        <v>#N/A</v>
      </c>
      <c r="H38" s="53"/>
    </row>
    <row r="39" spans="1:8" ht="15.75">
      <c r="A39" s="28" t="s">
        <v>551</v>
      </c>
      <c r="B39" s="29" t="s">
        <v>528</v>
      </c>
      <c r="C39" s="29" t="s">
        <v>12</v>
      </c>
      <c r="D39" s="29">
        <v>0</v>
      </c>
      <c r="E39" s="60">
        <f>D$36*TOTAL!I$1</f>
        <v>1754.3500000000001</v>
      </c>
      <c r="F39" s="61">
        <f>D39*E39</f>
        <v>0</v>
      </c>
      <c r="G39" s="23" t="str">
        <f>VLOOKUP(A39,'E 08 AGOSTO 2022'!A:C,3,FALSE)</f>
        <v>MAS DE 20</v>
      </c>
      <c r="H39" s="53"/>
    </row>
    <row r="40" spans="1:8" ht="15.75">
      <c r="A40" s="28" t="s">
        <v>552</v>
      </c>
      <c r="B40" s="29" t="s">
        <v>528</v>
      </c>
      <c r="C40" s="29" t="s">
        <v>15</v>
      </c>
      <c r="D40" s="29">
        <v>0</v>
      </c>
      <c r="E40" s="60">
        <f>D$36*TOTAL!I$1</f>
        <v>1754.3500000000001</v>
      </c>
      <c r="F40" s="61">
        <f>D40*E40</f>
        <v>0</v>
      </c>
      <c r="G40" s="23" t="str">
        <f>VLOOKUP(A40,'E 08 AGOSTO 2022'!A:C,3,FALSE)</f>
        <v>7</v>
      </c>
      <c r="H40" s="53"/>
    </row>
    <row r="41" spans="1:8" ht="15.75" hidden="1">
      <c r="A41" s="28" t="s">
        <v>553</v>
      </c>
      <c r="B41" s="29" t="s">
        <v>528</v>
      </c>
      <c r="C41" s="29" t="s">
        <v>18</v>
      </c>
      <c r="D41" s="29">
        <v>0</v>
      </c>
      <c r="E41" s="60">
        <f>D$36*TOTAL!I$1</f>
        <v>1754.3500000000001</v>
      </c>
      <c r="F41" s="61">
        <f>D41*E41</f>
        <v>0</v>
      </c>
      <c r="G41" s="23" t="e">
        <f>VLOOKUP(A41,'E 08 AGOSTO 2022'!A:C,3,FALSE)</f>
        <v>#N/A</v>
      </c>
      <c r="H41" s="53"/>
    </row>
    <row r="42" spans="1:8" ht="15.75" hidden="1">
      <c r="A42" s="28" t="s">
        <v>554</v>
      </c>
      <c r="B42" s="29" t="s">
        <v>528</v>
      </c>
      <c r="C42" s="29" t="s">
        <v>21</v>
      </c>
      <c r="D42" s="29">
        <v>0</v>
      </c>
      <c r="E42" s="60">
        <f>D$36*TOTAL!I$1</f>
        <v>1754.3500000000001</v>
      </c>
      <c r="F42" s="61">
        <f>D42*E42</f>
        <v>0</v>
      </c>
      <c r="G42" s="23" t="e">
        <f>VLOOKUP(A42,'E 08 AGOSTO 2022'!A:C,3,FALSE)</f>
        <v>#N/A</v>
      </c>
      <c r="H42" s="53"/>
    </row>
    <row r="43" spans="1:8" ht="15.75">
      <c r="A43" s="29"/>
      <c r="B43" s="31" t="s">
        <v>555</v>
      </c>
      <c r="C43" s="29"/>
      <c r="D43" s="31">
        <f>SUM(D38:D42)</f>
        <v>0</v>
      </c>
      <c r="E43" s="31"/>
      <c r="F43" s="63">
        <f>SUM(F38:F42)</f>
        <v>0</v>
      </c>
      <c r="G43" s="23"/>
      <c r="H43" s="53"/>
    </row>
    <row r="44" spans="1:8" ht="15.75">
      <c r="A44" s="412" t="s">
        <v>556</v>
      </c>
      <c r="B44" s="403"/>
      <c r="C44" s="404"/>
      <c r="D44" s="259" t="s">
        <v>2215</v>
      </c>
      <c r="E44" s="260"/>
      <c r="F44" s="270"/>
      <c r="G44" s="23"/>
    </row>
    <row r="45" spans="1:8" ht="18.75">
      <c r="A45" s="413"/>
      <c r="B45" s="268"/>
      <c r="C45" s="268"/>
      <c r="D45" s="261">
        <v>3799</v>
      </c>
      <c r="E45" s="262"/>
      <c r="F45" s="270"/>
      <c r="G45" s="23"/>
    </row>
    <row r="46" spans="1:8" ht="15.75">
      <c r="A46" s="266" t="s">
        <v>3</v>
      </c>
      <c r="B46" s="266" t="s">
        <v>370</v>
      </c>
      <c r="C46" s="266" t="s">
        <v>371</v>
      </c>
      <c r="D46" s="263" t="s">
        <v>372</v>
      </c>
      <c r="E46" s="263" t="s">
        <v>2011</v>
      </c>
      <c r="F46" s="266" t="s">
        <v>375</v>
      </c>
      <c r="G46" s="23"/>
    </row>
    <row r="47" spans="1:8" ht="15.75">
      <c r="A47" s="28" t="s">
        <v>557</v>
      </c>
      <c r="B47" s="29" t="s">
        <v>404</v>
      </c>
      <c r="C47" s="29" t="s">
        <v>95</v>
      </c>
      <c r="D47" s="79">
        <v>0</v>
      </c>
      <c r="E47" s="60">
        <f>D$45*TOTAL!I$1</f>
        <v>2469.35</v>
      </c>
      <c r="F47" s="61">
        <f t="shared" ref="F47:F61" si="0">D47*E47</f>
        <v>0</v>
      </c>
      <c r="G47" s="23" t="str">
        <f>VLOOKUP(A47,'E 08 AGOSTO 2022'!A:C,3,FALSE)</f>
        <v>19</v>
      </c>
    </row>
    <row r="48" spans="1:8" ht="15.75">
      <c r="A48" s="28" t="s">
        <v>558</v>
      </c>
      <c r="B48" s="29" t="s">
        <v>404</v>
      </c>
      <c r="C48" s="29" t="s">
        <v>405</v>
      </c>
      <c r="D48" s="79">
        <v>0</v>
      </c>
      <c r="E48" s="60">
        <f>D$45*TOTAL!I$1</f>
        <v>2469.35</v>
      </c>
      <c r="F48" s="61">
        <f t="shared" si="0"/>
        <v>0</v>
      </c>
      <c r="G48" s="23" t="str">
        <f>VLOOKUP(A48,'E 08 AGOSTO 2022'!A:C,3,FALSE)</f>
        <v>MAS DE 20</v>
      </c>
    </row>
    <row r="49" spans="1:7" ht="15.75">
      <c r="A49" s="28" t="s">
        <v>559</v>
      </c>
      <c r="B49" s="29" t="s">
        <v>404</v>
      </c>
      <c r="C49" s="29" t="s">
        <v>407</v>
      </c>
      <c r="D49" s="79">
        <v>0</v>
      </c>
      <c r="E49" s="60">
        <f>D$45*TOTAL!I$1</f>
        <v>2469.35</v>
      </c>
      <c r="F49" s="61">
        <f t="shared" si="0"/>
        <v>0</v>
      </c>
      <c r="G49" s="23" t="str">
        <f>VLOOKUP(A49,'E 08 AGOSTO 2022'!A:C,3,FALSE)</f>
        <v>MAS DE 20</v>
      </c>
    </row>
    <row r="50" spans="1:7" ht="15.75">
      <c r="A50" s="28" t="s">
        <v>560</v>
      </c>
      <c r="B50" s="29" t="s">
        <v>404</v>
      </c>
      <c r="C50" s="29" t="s">
        <v>409</v>
      </c>
      <c r="D50" s="79">
        <v>0</v>
      </c>
      <c r="E50" s="60">
        <f>D$45*TOTAL!I$1</f>
        <v>2469.35</v>
      </c>
      <c r="F50" s="61">
        <f t="shared" si="0"/>
        <v>0</v>
      </c>
      <c r="G50" s="23" t="str">
        <f>VLOOKUP(A50,'E 08 AGOSTO 2022'!A:C,3,FALSE)</f>
        <v>MAS DE 20</v>
      </c>
    </row>
    <row r="51" spans="1:7" ht="15.75">
      <c r="A51" s="28" t="s">
        <v>561</v>
      </c>
      <c r="B51" s="29" t="s">
        <v>404</v>
      </c>
      <c r="C51" s="29" t="s">
        <v>21</v>
      </c>
      <c r="D51" s="79">
        <v>0</v>
      </c>
      <c r="E51" s="60">
        <f>D$45*TOTAL!I$1</f>
        <v>2469.35</v>
      </c>
      <c r="F51" s="61">
        <f t="shared" si="0"/>
        <v>0</v>
      </c>
      <c r="G51" s="23" t="str">
        <f>VLOOKUP(A51,'E 08 AGOSTO 2022'!A:C,3,FALSE)</f>
        <v>MAS DE 20</v>
      </c>
    </row>
    <row r="52" spans="1:7" ht="15.75">
      <c r="A52" s="29" t="s">
        <v>562</v>
      </c>
      <c r="B52" s="29" t="s">
        <v>563</v>
      </c>
      <c r="C52" s="29" t="s">
        <v>95</v>
      </c>
      <c r="D52" s="79">
        <v>0</v>
      </c>
      <c r="E52" s="60">
        <f>D$45*TOTAL!I$1</f>
        <v>2469.35</v>
      </c>
      <c r="F52" s="61">
        <f t="shared" si="0"/>
        <v>0</v>
      </c>
      <c r="G52" s="23" t="str">
        <f>VLOOKUP(A52,'E 08 AGOSTO 2022'!A:C,3,FALSE)</f>
        <v>MAS DE 20</v>
      </c>
    </row>
    <row r="53" spans="1:7" ht="15.75">
      <c r="A53" s="29" t="s">
        <v>564</v>
      </c>
      <c r="B53" s="29" t="s">
        <v>563</v>
      </c>
      <c r="C53" s="29" t="s">
        <v>405</v>
      </c>
      <c r="D53" s="79">
        <v>0</v>
      </c>
      <c r="E53" s="60">
        <f>D$45*TOTAL!I$1</f>
        <v>2469.35</v>
      </c>
      <c r="F53" s="61">
        <f t="shared" si="0"/>
        <v>0</v>
      </c>
      <c r="G53" s="23" t="str">
        <f>VLOOKUP(A53,'E 08 AGOSTO 2022'!A:C,3,FALSE)</f>
        <v>MAS DE 20</v>
      </c>
    </row>
    <row r="54" spans="1:7" ht="15.75">
      <c r="A54" s="29" t="s">
        <v>565</v>
      </c>
      <c r="B54" s="29" t="s">
        <v>563</v>
      </c>
      <c r="C54" s="29" t="s">
        <v>407</v>
      </c>
      <c r="D54" s="79">
        <v>0</v>
      </c>
      <c r="E54" s="60">
        <f>D$45*TOTAL!I$1</f>
        <v>2469.35</v>
      </c>
      <c r="F54" s="61">
        <f t="shared" si="0"/>
        <v>0</v>
      </c>
      <c r="G54" s="23" t="str">
        <f>VLOOKUP(A54,'E 08 AGOSTO 2022'!A:C,3,FALSE)</f>
        <v>MAS DE 20</v>
      </c>
    </row>
    <row r="55" spans="1:7" ht="15.75">
      <c r="A55" s="29" t="s">
        <v>566</v>
      </c>
      <c r="B55" s="29" t="s">
        <v>563</v>
      </c>
      <c r="C55" s="29" t="s">
        <v>409</v>
      </c>
      <c r="D55" s="79">
        <v>0</v>
      </c>
      <c r="E55" s="60">
        <f>D$45*TOTAL!I$1</f>
        <v>2469.35</v>
      </c>
      <c r="F55" s="61">
        <f t="shared" si="0"/>
        <v>0</v>
      </c>
      <c r="G55" s="23" t="str">
        <f>VLOOKUP(A55,'E 08 AGOSTO 2022'!A:C,3,FALSE)</f>
        <v>MAS DE 20</v>
      </c>
    </row>
    <row r="56" spans="1:7" ht="15.75">
      <c r="A56" s="29" t="s">
        <v>567</v>
      </c>
      <c r="B56" s="29" t="s">
        <v>563</v>
      </c>
      <c r="C56" s="29" t="s">
        <v>21</v>
      </c>
      <c r="D56" s="79">
        <v>0</v>
      </c>
      <c r="E56" s="60">
        <f>D$45*TOTAL!I$1</f>
        <v>2469.35</v>
      </c>
      <c r="F56" s="61">
        <f t="shared" si="0"/>
        <v>0</v>
      </c>
      <c r="G56" s="23" t="str">
        <f>VLOOKUP(A56,'E 08 AGOSTO 2022'!A:C,3,FALSE)</f>
        <v>MAS DE 20</v>
      </c>
    </row>
    <row r="57" spans="1:7" ht="15.75">
      <c r="A57" s="29" t="s">
        <v>568</v>
      </c>
      <c r="B57" s="29" t="s">
        <v>569</v>
      </c>
      <c r="C57" s="29" t="s">
        <v>95</v>
      </c>
      <c r="D57" s="79">
        <v>0</v>
      </c>
      <c r="E57" s="60">
        <f>D$45*TOTAL!I$1</f>
        <v>2469.35</v>
      </c>
      <c r="F57" s="63">
        <f t="shared" si="0"/>
        <v>0</v>
      </c>
      <c r="G57" s="23" t="str">
        <f>VLOOKUP(A57,'E 08 AGOSTO 2022'!A:C,3,FALSE)</f>
        <v>MAS DE 20</v>
      </c>
    </row>
    <row r="58" spans="1:7" ht="15.75">
      <c r="A58" s="29" t="s">
        <v>570</v>
      </c>
      <c r="B58" s="29" t="s">
        <v>569</v>
      </c>
      <c r="C58" s="29" t="s">
        <v>405</v>
      </c>
      <c r="D58" s="79">
        <v>0</v>
      </c>
      <c r="E58" s="60">
        <f>D$45*TOTAL!I$1</f>
        <v>2469.35</v>
      </c>
      <c r="F58" s="63">
        <f t="shared" si="0"/>
        <v>0</v>
      </c>
      <c r="G58" s="23" t="str">
        <f>VLOOKUP(A58,'E 08 AGOSTO 2022'!A:C,3,FALSE)</f>
        <v>MAS DE 20</v>
      </c>
    </row>
    <row r="59" spans="1:7" ht="15.75">
      <c r="A59" s="29" t="s">
        <v>571</v>
      </c>
      <c r="B59" s="29" t="s">
        <v>569</v>
      </c>
      <c r="C59" s="29" t="s">
        <v>407</v>
      </c>
      <c r="D59" s="79">
        <v>0</v>
      </c>
      <c r="E59" s="60">
        <f>D$45*TOTAL!I$1</f>
        <v>2469.35</v>
      </c>
      <c r="F59" s="63">
        <f t="shared" si="0"/>
        <v>0</v>
      </c>
      <c r="G59" s="23" t="str">
        <f>VLOOKUP(A59,'E 08 AGOSTO 2022'!A:C,3,FALSE)</f>
        <v>MAS DE 20</v>
      </c>
    </row>
    <row r="60" spans="1:7" ht="15.75">
      <c r="A60" s="29" t="s">
        <v>572</v>
      </c>
      <c r="B60" s="29" t="s">
        <v>569</v>
      </c>
      <c r="C60" s="29" t="s">
        <v>409</v>
      </c>
      <c r="D60" s="79">
        <v>0</v>
      </c>
      <c r="E60" s="60">
        <f>D$45*TOTAL!I$1</f>
        <v>2469.35</v>
      </c>
      <c r="F60" s="61">
        <f t="shared" si="0"/>
        <v>0</v>
      </c>
      <c r="G60" s="23" t="str">
        <f>VLOOKUP(A60,'E 08 AGOSTO 2022'!A:C,3,FALSE)</f>
        <v>MAS DE 20</v>
      </c>
    </row>
    <row r="61" spans="1:7" ht="15.75">
      <c r="A61" s="29" t="s">
        <v>573</v>
      </c>
      <c r="B61" s="29" t="s">
        <v>569</v>
      </c>
      <c r="C61" s="29" t="s">
        <v>21</v>
      </c>
      <c r="D61" s="79">
        <v>0</v>
      </c>
      <c r="E61" s="60">
        <f>D$45*TOTAL!I$1</f>
        <v>2469.35</v>
      </c>
      <c r="F61" s="61">
        <f t="shared" si="0"/>
        <v>0</v>
      </c>
      <c r="G61" s="23" t="str">
        <f>VLOOKUP(A61,'E 08 AGOSTO 2022'!A:C,3,FALSE)</f>
        <v>8</v>
      </c>
    </row>
    <row r="62" spans="1:7" ht="21">
      <c r="A62" s="29"/>
      <c r="B62" s="31" t="s">
        <v>574</v>
      </c>
      <c r="C62" s="39"/>
      <c r="D62" s="31">
        <f>SUM(D47:D61)</f>
        <v>0</v>
      </c>
      <c r="E62" s="31"/>
      <c r="F62" s="80">
        <f>SUM(F47:F61)</f>
        <v>0</v>
      </c>
      <c r="G62" s="23"/>
    </row>
    <row r="65" spans="1:7" ht="17.25">
      <c r="A65" s="314" t="s">
        <v>2414</v>
      </c>
      <c r="B65" s="315" t="s">
        <v>2413</v>
      </c>
      <c r="C65" s="315"/>
      <c r="D65" s="316" t="s">
        <v>2215</v>
      </c>
      <c r="E65" s="317" t="s">
        <v>2216</v>
      </c>
      <c r="F65" s="318"/>
    </row>
    <row r="66" spans="1:7" ht="18.75">
      <c r="A66" s="314"/>
      <c r="B66" s="315"/>
      <c r="C66" s="315"/>
      <c r="D66" s="319">
        <v>2899</v>
      </c>
      <c r="E66" s="320">
        <v>2699</v>
      </c>
      <c r="F66" s="318"/>
    </row>
    <row r="67" spans="1:7" ht="15">
      <c r="A67" s="321" t="s">
        <v>3</v>
      </c>
      <c r="B67" s="321" t="s">
        <v>4</v>
      </c>
      <c r="C67" s="321" t="s">
        <v>5</v>
      </c>
      <c r="D67" s="321" t="s">
        <v>372</v>
      </c>
      <c r="E67" s="322" t="s">
        <v>2011</v>
      </c>
      <c r="F67" s="322" t="s">
        <v>8</v>
      </c>
    </row>
    <row r="68" spans="1:7" ht="15.75">
      <c r="A68" s="305" t="s">
        <v>2219</v>
      </c>
      <c r="B68" s="29" t="s">
        <v>2220</v>
      </c>
      <c r="C68" s="306" t="s">
        <v>95</v>
      </c>
      <c r="D68" s="306">
        <v>0</v>
      </c>
      <c r="E68" s="307">
        <v>1884.3500000000001</v>
      </c>
      <c r="F68" s="307">
        <v>0</v>
      </c>
      <c r="G68" s="23" t="str">
        <f>VLOOKUP(A68,'E 08 AGOSTO 2022'!A:C,3,FALSE)</f>
        <v>2</v>
      </c>
    </row>
    <row r="69" spans="1:7" ht="15.75">
      <c r="A69" s="312" t="s">
        <v>2221</v>
      </c>
      <c r="B69" s="29" t="s">
        <v>2222</v>
      </c>
      <c r="C69" s="313" t="s">
        <v>12</v>
      </c>
      <c r="D69" s="306">
        <v>0</v>
      </c>
      <c r="E69" s="307">
        <v>1884.3500000000001</v>
      </c>
      <c r="F69" s="307">
        <v>0</v>
      </c>
      <c r="G69" s="23" t="str">
        <f>VLOOKUP(A69,'E 08 AGOSTO 2022'!A:C,3,FALSE)</f>
        <v>14</v>
      </c>
    </row>
    <row r="70" spans="1:7" ht="15.75">
      <c r="A70" s="312" t="s">
        <v>2223</v>
      </c>
      <c r="B70" s="29" t="s">
        <v>2224</v>
      </c>
      <c r="C70" s="313" t="s">
        <v>15</v>
      </c>
      <c r="D70" s="306">
        <v>0</v>
      </c>
      <c r="E70" s="307">
        <v>1884.3500000000001</v>
      </c>
      <c r="F70" s="307">
        <v>0</v>
      </c>
      <c r="G70" s="23" t="str">
        <f>VLOOKUP(A70,'E 08 AGOSTO 2022'!A:C,3,FALSE)</f>
        <v>16</v>
      </c>
    </row>
    <row r="71" spans="1:7" ht="15.75">
      <c r="A71" s="312" t="s">
        <v>2225</v>
      </c>
      <c r="B71" s="29" t="s">
        <v>2226</v>
      </c>
      <c r="C71" s="313" t="s">
        <v>18</v>
      </c>
      <c r="D71" s="306">
        <v>0</v>
      </c>
      <c r="E71" s="307">
        <v>1884.3500000000001</v>
      </c>
      <c r="F71" s="307">
        <v>0</v>
      </c>
      <c r="G71" s="23" t="str">
        <f>VLOOKUP(A71,'E 08 AGOSTO 2022'!A:C,3,FALSE)</f>
        <v>11</v>
      </c>
    </row>
    <row r="72" spans="1:7" ht="15.75" hidden="1">
      <c r="A72" s="305" t="s">
        <v>2227</v>
      </c>
      <c r="B72" s="29" t="s">
        <v>2228</v>
      </c>
      <c r="C72" s="306" t="s">
        <v>21</v>
      </c>
      <c r="D72" s="306">
        <v>0</v>
      </c>
      <c r="E72" s="307">
        <v>1884.3500000000001</v>
      </c>
      <c r="F72" s="307">
        <v>0</v>
      </c>
      <c r="G72" s="23" t="e">
        <f>VLOOKUP(A72,'E 08 AGOSTO 2022'!A:C,3,FALSE)</f>
        <v>#N/A</v>
      </c>
    </row>
    <row r="73" spans="1:7" ht="15.75">
      <c r="A73" s="305"/>
      <c r="B73" s="29"/>
      <c r="C73" s="310"/>
      <c r="D73" s="308">
        <v>0</v>
      </c>
      <c r="E73" s="307"/>
      <c r="F73" s="309">
        <v>0</v>
      </c>
    </row>
    <row r="77" spans="1:7" ht="45" customHeight="1">
      <c r="A77" s="405" t="s">
        <v>575</v>
      </c>
      <c r="B77" s="405"/>
      <c r="C77" s="405"/>
      <c r="D77" s="82">
        <f>D34+D43+D62+D24+D15+D73</f>
        <v>0</v>
      </c>
      <c r="E77" s="82"/>
      <c r="F77" s="83">
        <f>F34+F43+F62+F24+F15+F73</f>
        <v>0</v>
      </c>
    </row>
  </sheetData>
  <sheetProtection selectLockedCells="1" selectUnlockedCells="1"/>
  <mergeCells count="14">
    <mergeCell ref="B44:C44"/>
    <mergeCell ref="A77:C77"/>
    <mergeCell ref="B1:D1"/>
    <mergeCell ref="F1:K1"/>
    <mergeCell ref="A2:F2"/>
    <mergeCell ref="A3:F3"/>
    <mergeCell ref="A7:A8"/>
    <mergeCell ref="B7:C8"/>
    <mergeCell ref="A16:A17"/>
    <mergeCell ref="B16:C17"/>
    <mergeCell ref="A26:A27"/>
    <mergeCell ref="A44:A45"/>
    <mergeCell ref="B26:C26"/>
    <mergeCell ref="B35:C35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topLeftCell="A8" workbookViewId="0">
      <selection activeCell="A23" sqref="A23:XFD23"/>
    </sheetView>
  </sheetViews>
  <sheetFormatPr baseColWidth="10" defaultRowHeight="12.75"/>
  <cols>
    <col min="1" max="1" width="33.85546875" style="78" customWidth="1"/>
    <col min="2" max="2" width="39.5703125" customWidth="1"/>
    <col min="3" max="3" width="6.140625" customWidth="1"/>
    <col min="4" max="4" width="19" bestFit="1" customWidth="1"/>
    <col min="5" max="5" width="19.5703125" bestFit="1" customWidth="1"/>
    <col min="6" max="6" width="23.42578125" customWidth="1"/>
    <col min="7" max="7" width="17.140625" customWidth="1"/>
  </cols>
  <sheetData>
    <row r="1" spans="1:11" ht="33.75">
      <c r="A1" s="3"/>
      <c r="B1" s="363" t="s">
        <v>0</v>
      </c>
      <c r="C1" s="363"/>
      <c r="D1" s="363"/>
      <c r="E1" s="4"/>
      <c r="F1" s="363"/>
      <c r="G1" s="363"/>
      <c r="H1" s="363"/>
      <c r="I1" s="363"/>
      <c r="J1" s="363"/>
      <c r="K1" s="363"/>
    </row>
    <row r="2" spans="1:11" ht="21">
      <c r="A2" s="364" t="s">
        <v>1</v>
      </c>
      <c r="B2" s="364"/>
      <c r="C2" s="364"/>
      <c r="D2" s="364"/>
      <c r="E2" s="364"/>
      <c r="F2" s="364"/>
      <c r="G2" s="7"/>
      <c r="H2" s="2"/>
      <c r="I2" s="7"/>
      <c r="J2" s="7"/>
      <c r="K2" s="7"/>
    </row>
    <row r="3" spans="1:11" ht="21">
      <c r="A3" s="414" t="s">
        <v>576</v>
      </c>
      <c r="B3" s="414"/>
      <c r="C3" s="414"/>
      <c r="D3" s="414"/>
      <c r="E3" s="414"/>
      <c r="F3" s="414"/>
      <c r="G3" s="11"/>
      <c r="H3" s="11"/>
      <c r="I3" s="11"/>
      <c r="J3" s="11"/>
      <c r="K3" s="11"/>
    </row>
    <row r="4" spans="1:11" ht="15.75">
      <c r="A4" s="14"/>
      <c r="B4" s="13"/>
      <c r="C4" s="13"/>
      <c r="D4" s="14"/>
      <c r="E4" s="16"/>
      <c r="F4" s="17"/>
      <c r="G4" s="17"/>
      <c r="H4" s="17"/>
      <c r="I4" s="11"/>
      <c r="J4" s="11"/>
      <c r="K4" s="11"/>
    </row>
    <row r="5" spans="1:11" ht="15.75">
      <c r="A5" s="14"/>
      <c r="B5" s="12"/>
      <c r="C5" s="12"/>
      <c r="D5" s="12"/>
      <c r="E5" s="18"/>
      <c r="F5" s="11"/>
      <c r="G5" s="11"/>
      <c r="H5" s="11"/>
      <c r="I5" s="11"/>
      <c r="J5" s="11"/>
      <c r="K5" s="11"/>
    </row>
    <row r="6" spans="1:11" ht="15.75">
      <c r="A6" s="14"/>
      <c r="B6" s="12"/>
      <c r="C6" s="12"/>
      <c r="D6" s="12"/>
      <c r="E6" s="18"/>
      <c r="F6" s="11"/>
      <c r="G6" s="11"/>
      <c r="H6" s="11"/>
      <c r="I6" s="11"/>
      <c r="J6" s="11"/>
      <c r="K6" s="11"/>
    </row>
    <row r="7" spans="1:11" ht="21">
      <c r="A7" s="357" t="s">
        <v>1875</v>
      </c>
      <c r="B7" s="359"/>
      <c r="C7" s="360"/>
      <c r="D7" s="271" t="s">
        <v>2215</v>
      </c>
      <c r="E7" s="272" t="s">
        <v>2216</v>
      </c>
      <c r="F7" s="278"/>
      <c r="G7" s="23"/>
      <c r="H7" s="53"/>
    </row>
    <row r="8" spans="1:11" ht="21">
      <c r="A8" s="358"/>
      <c r="B8" s="361"/>
      <c r="C8" s="362"/>
      <c r="D8" s="274">
        <v>1899</v>
      </c>
      <c r="E8" s="275">
        <v>1799</v>
      </c>
      <c r="F8" s="278"/>
      <c r="G8" s="23"/>
      <c r="H8" s="53"/>
    </row>
    <row r="9" spans="1:11" ht="15.75">
      <c r="A9" s="276" t="s">
        <v>3</v>
      </c>
      <c r="B9" s="276" t="s">
        <v>370</v>
      </c>
      <c r="C9" s="276" t="s">
        <v>371</v>
      </c>
      <c r="D9" s="277" t="s">
        <v>372</v>
      </c>
      <c r="E9" s="277" t="s">
        <v>2011</v>
      </c>
      <c r="F9" s="276" t="s">
        <v>375</v>
      </c>
      <c r="G9" s="23"/>
      <c r="H9" s="53"/>
    </row>
    <row r="10" spans="1:11" ht="15.75">
      <c r="A10" s="47" t="s">
        <v>577</v>
      </c>
      <c r="B10" s="47" t="s">
        <v>1877</v>
      </c>
      <c r="C10" s="29" t="s">
        <v>12</v>
      </c>
      <c r="D10" s="29">
        <v>0</v>
      </c>
      <c r="E10" s="60">
        <f>E$8*TOTAL!I$1</f>
        <v>1169.3500000000001</v>
      </c>
      <c r="F10" s="61">
        <f>D10*E10</f>
        <v>0</v>
      </c>
      <c r="G10" s="23" t="str">
        <f>VLOOKUP(A10,'E 08 AGOSTO 2022'!A:C,3,FALSE)</f>
        <v>MAS DE 20</v>
      </c>
      <c r="H10" s="53"/>
    </row>
    <row r="11" spans="1:11" ht="15.75">
      <c r="A11" s="47" t="s">
        <v>578</v>
      </c>
      <c r="B11" s="47" t="s">
        <v>1878</v>
      </c>
      <c r="C11" s="29" t="s">
        <v>15</v>
      </c>
      <c r="D11" s="29">
        <v>0</v>
      </c>
      <c r="E11" s="60">
        <f>E$8*TOTAL!I$1</f>
        <v>1169.3500000000001</v>
      </c>
      <c r="F11" s="61">
        <f>D11*E11</f>
        <v>0</v>
      </c>
      <c r="G11" s="23" t="str">
        <f>VLOOKUP(A11,'E 08 AGOSTO 2022'!A:C,3,FALSE)</f>
        <v>MAS DE 20</v>
      </c>
      <c r="H11" s="53"/>
    </row>
    <row r="12" spans="1:11" ht="15.75">
      <c r="A12" s="47" t="s">
        <v>579</v>
      </c>
      <c r="B12" s="47" t="s">
        <v>1879</v>
      </c>
      <c r="C12" s="29" t="s">
        <v>18</v>
      </c>
      <c r="D12" s="29">
        <v>0</v>
      </c>
      <c r="E12" s="60">
        <f>E$8*TOTAL!I$1</f>
        <v>1169.3500000000001</v>
      </c>
      <c r="F12" s="61">
        <f>D12*E12</f>
        <v>0</v>
      </c>
      <c r="G12" s="23" t="str">
        <f>VLOOKUP(A12,'E 08 AGOSTO 2022'!A:C,3,FALSE)</f>
        <v>MAS DE 20</v>
      </c>
      <c r="H12" s="53"/>
    </row>
    <row r="13" spans="1:11" ht="15.75">
      <c r="A13" s="47" t="s">
        <v>580</v>
      </c>
      <c r="B13" s="47" t="s">
        <v>1880</v>
      </c>
      <c r="C13" s="29" t="s">
        <v>21</v>
      </c>
      <c r="D13" s="29">
        <v>0</v>
      </c>
      <c r="E13" s="60">
        <f>E$8*TOTAL!I$1</f>
        <v>1169.3500000000001</v>
      </c>
      <c r="F13" s="61">
        <f>D13*E13</f>
        <v>0</v>
      </c>
      <c r="G13" s="23" t="str">
        <f>VLOOKUP(A13,'E 08 AGOSTO 2022'!A:C,3,FALSE)</f>
        <v>MAS DE 20</v>
      </c>
      <c r="H13" s="53"/>
    </row>
    <row r="14" spans="1:11" ht="15.75">
      <c r="A14" s="47" t="s">
        <v>581</v>
      </c>
      <c r="B14" s="47" t="s">
        <v>1881</v>
      </c>
      <c r="C14" s="29" t="s">
        <v>36</v>
      </c>
      <c r="D14" s="29">
        <v>0</v>
      </c>
      <c r="E14" s="60">
        <f>E$8*TOTAL!I$1</f>
        <v>1169.3500000000001</v>
      </c>
      <c r="F14" s="61">
        <f>D14*E14</f>
        <v>0</v>
      </c>
      <c r="G14" s="23" t="str">
        <f>VLOOKUP(A14,'E 08 AGOSTO 2022'!A:C,3,FALSE)</f>
        <v>MAS DE 20</v>
      </c>
      <c r="H14" s="53"/>
    </row>
    <row r="15" spans="1:11" ht="15.75">
      <c r="A15" s="29"/>
      <c r="B15" s="31" t="s">
        <v>1882</v>
      </c>
      <c r="C15" s="29"/>
      <c r="D15" s="31">
        <f>SUM(D10:D14)</f>
        <v>0</v>
      </c>
      <c r="E15" s="31"/>
      <c r="F15" s="63">
        <f>SUM(F10:F14)</f>
        <v>0</v>
      </c>
      <c r="G15" s="23"/>
      <c r="H15" s="53"/>
    </row>
    <row r="16" spans="1:11" ht="15.75">
      <c r="A16" s="357" t="s">
        <v>1876</v>
      </c>
      <c r="B16" s="359"/>
      <c r="C16" s="360"/>
      <c r="D16" s="271" t="s">
        <v>2215</v>
      </c>
      <c r="E16" s="272" t="s">
        <v>2216</v>
      </c>
      <c r="F16" s="273"/>
      <c r="G16" s="23"/>
      <c r="H16" s="53"/>
    </row>
    <row r="17" spans="1:8" ht="18.75">
      <c r="A17" s="358"/>
      <c r="B17" s="361"/>
      <c r="C17" s="362"/>
      <c r="D17" s="274">
        <v>999</v>
      </c>
      <c r="E17" s="275">
        <v>949</v>
      </c>
      <c r="F17" s="273"/>
      <c r="G17" s="23"/>
      <c r="H17" s="53"/>
    </row>
    <row r="18" spans="1:8" ht="15.75">
      <c r="A18" s="276" t="s">
        <v>3</v>
      </c>
      <c r="B18" s="276" t="s">
        <v>370</v>
      </c>
      <c r="C18" s="276" t="s">
        <v>371</v>
      </c>
      <c r="D18" s="277" t="s">
        <v>372</v>
      </c>
      <c r="E18" s="277" t="s">
        <v>2011</v>
      </c>
      <c r="F18" s="276" t="s">
        <v>375</v>
      </c>
      <c r="G18" s="23"/>
      <c r="H18" s="53"/>
    </row>
    <row r="19" spans="1:8" ht="15.75">
      <c r="A19" s="47" t="s">
        <v>582</v>
      </c>
      <c r="B19" s="47" t="s">
        <v>1883</v>
      </c>
      <c r="C19" s="29" t="s">
        <v>95</v>
      </c>
      <c r="D19" s="79">
        <v>0</v>
      </c>
      <c r="E19" s="60">
        <f>E$17*TOTAL!I$1</f>
        <v>616.85</v>
      </c>
      <c r="F19" s="61">
        <f t="shared" ref="F19:F28" si="0">D19*E19</f>
        <v>0</v>
      </c>
      <c r="G19" s="23" t="str">
        <f>VLOOKUP(A19,'E 08 AGOSTO 2022'!A:C,3,FALSE)</f>
        <v>MAS DE 20</v>
      </c>
      <c r="H19" s="53"/>
    </row>
    <row r="20" spans="1:8" ht="15.75">
      <c r="A20" s="47" t="s">
        <v>583</v>
      </c>
      <c r="B20" s="47" t="s">
        <v>1884</v>
      </c>
      <c r="C20" s="29" t="s">
        <v>405</v>
      </c>
      <c r="D20" s="79">
        <v>0</v>
      </c>
      <c r="E20" s="60">
        <f>E$17*TOTAL!I$1</f>
        <v>616.85</v>
      </c>
      <c r="F20" s="61">
        <f t="shared" si="0"/>
        <v>0</v>
      </c>
      <c r="G20" s="23" t="str">
        <f>VLOOKUP(A20,'E 08 AGOSTO 2022'!A:C,3,FALSE)</f>
        <v>MAS DE 20</v>
      </c>
      <c r="H20" s="53"/>
    </row>
    <row r="21" spans="1:8" ht="15.75">
      <c r="A21" s="47" t="s">
        <v>584</v>
      </c>
      <c r="B21" s="47" t="s">
        <v>1885</v>
      </c>
      <c r="C21" s="29" t="s">
        <v>407</v>
      </c>
      <c r="D21" s="79">
        <v>0</v>
      </c>
      <c r="E21" s="60">
        <f>E$17*TOTAL!I$1</f>
        <v>616.85</v>
      </c>
      <c r="F21" s="61">
        <f t="shared" si="0"/>
        <v>0</v>
      </c>
      <c r="G21" s="23" t="str">
        <f>VLOOKUP(A21,'E 08 AGOSTO 2022'!A:C,3,FALSE)</f>
        <v>MAS DE 20</v>
      </c>
      <c r="H21" s="53"/>
    </row>
    <row r="22" spans="1:8" ht="15.75">
      <c r="A22" s="47" t="s">
        <v>585</v>
      </c>
      <c r="B22" s="47" t="s">
        <v>1886</v>
      </c>
      <c r="C22" s="29" t="s">
        <v>409</v>
      </c>
      <c r="D22" s="79">
        <v>0</v>
      </c>
      <c r="E22" s="60">
        <f>E$17*TOTAL!I$1</f>
        <v>616.85</v>
      </c>
      <c r="F22" s="61">
        <f t="shared" si="0"/>
        <v>0</v>
      </c>
      <c r="G22" s="23" t="str">
        <f>VLOOKUP(A22,'E 08 AGOSTO 2022'!A:C,3,FALSE)</f>
        <v>MAS DE 20</v>
      </c>
      <c r="H22" s="53"/>
    </row>
    <row r="23" spans="1:8" ht="15.75" hidden="1">
      <c r="A23" s="47" t="s">
        <v>586</v>
      </c>
      <c r="B23" s="47" t="s">
        <v>1887</v>
      </c>
      <c r="C23" s="29" t="s">
        <v>21</v>
      </c>
      <c r="D23" s="79">
        <v>0</v>
      </c>
      <c r="E23" s="60">
        <f>E$17*TOTAL!I$1</f>
        <v>616.85</v>
      </c>
      <c r="F23" s="61">
        <f t="shared" si="0"/>
        <v>0</v>
      </c>
      <c r="G23" s="23" t="e">
        <f>VLOOKUP(A23,'E 08 AGOSTO 2022'!A:C,3,FALSE)</f>
        <v>#N/A</v>
      </c>
      <c r="H23" s="53"/>
    </row>
    <row r="24" spans="1:8" ht="15.75">
      <c r="A24" s="47" t="s">
        <v>587</v>
      </c>
      <c r="B24" s="47" t="s">
        <v>1888</v>
      </c>
      <c r="C24" s="29" t="s">
        <v>95</v>
      </c>
      <c r="D24" s="79">
        <v>0</v>
      </c>
      <c r="E24" s="60">
        <f>E$17*TOTAL!I$1</f>
        <v>616.85</v>
      </c>
      <c r="F24" s="61">
        <f t="shared" si="0"/>
        <v>0</v>
      </c>
      <c r="G24" s="23" t="str">
        <f>VLOOKUP(A24,'E 08 AGOSTO 2022'!A:C,3,FALSE)</f>
        <v>MAS DE 20</v>
      </c>
      <c r="H24" s="53"/>
    </row>
    <row r="25" spans="1:8" ht="15.75">
      <c r="A25" s="47" t="s">
        <v>588</v>
      </c>
      <c r="B25" s="47" t="s">
        <v>1889</v>
      </c>
      <c r="C25" s="29" t="s">
        <v>405</v>
      </c>
      <c r="D25" s="79">
        <v>0</v>
      </c>
      <c r="E25" s="60">
        <f>E$17*TOTAL!I$1</f>
        <v>616.85</v>
      </c>
      <c r="F25" s="61">
        <f t="shared" si="0"/>
        <v>0</v>
      </c>
      <c r="G25" s="23" t="str">
        <f>VLOOKUP(A25,'E 08 AGOSTO 2022'!A:C,3,FALSE)</f>
        <v>MAS DE 20</v>
      </c>
      <c r="H25" s="53"/>
    </row>
    <row r="26" spans="1:8" ht="15.75">
      <c r="A26" s="47" t="s">
        <v>589</v>
      </c>
      <c r="B26" s="47" t="s">
        <v>1890</v>
      </c>
      <c r="C26" s="29" t="s">
        <v>407</v>
      </c>
      <c r="D26" s="79">
        <v>0</v>
      </c>
      <c r="E26" s="60">
        <f>E$17*TOTAL!I$1</f>
        <v>616.85</v>
      </c>
      <c r="F26" s="61">
        <f t="shared" si="0"/>
        <v>0</v>
      </c>
      <c r="G26" s="23" t="str">
        <f>VLOOKUP(A26,'E 08 AGOSTO 2022'!A:C,3,FALSE)</f>
        <v>MAS DE 20</v>
      </c>
      <c r="H26" s="53"/>
    </row>
    <row r="27" spans="1:8" ht="15.75">
      <c r="A27" s="47" t="s">
        <v>590</v>
      </c>
      <c r="B27" s="47" t="s">
        <v>1891</v>
      </c>
      <c r="C27" s="29" t="s">
        <v>409</v>
      </c>
      <c r="D27" s="79">
        <v>0</v>
      </c>
      <c r="E27" s="60">
        <f>E$17*TOTAL!I$1</f>
        <v>616.85</v>
      </c>
      <c r="F27" s="61">
        <f t="shared" si="0"/>
        <v>0</v>
      </c>
      <c r="G27" s="23" t="str">
        <f>VLOOKUP(A27,'E 08 AGOSTO 2022'!A:C,3,FALSE)</f>
        <v>MAS DE 20</v>
      </c>
      <c r="H27" s="53"/>
    </row>
    <row r="28" spans="1:8" ht="15.75">
      <c r="A28" s="47" t="s">
        <v>591</v>
      </c>
      <c r="B28" s="47" t="s">
        <v>1892</v>
      </c>
      <c r="C28" s="29" t="s">
        <v>21</v>
      </c>
      <c r="D28" s="79">
        <v>0</v>
      </c>
      <c r="E28" s="60">
        <f>E$17*TOTAL!I$1</f>
        <v>616.85</v>
      </c>
      <c r="F28" s="61">
        <f t="shared" si="0"/>
        <v>0</v>
      </c>
      <c r="G28" s="23" t="str">
        <f>VLOOKUP(A28,'E 08 AGOSTO 2022'!A:C,3,FALSE)</f>
        <v>3</v>
      </c>
      <c r="H28" s="53"/>
    </row>
    <row r="29" spans="1:8" ht="21">
      <c r="A29" s="29"/>
      <c r="B29" s="31" t="s">
        <v>592</v>
      </c>
      <c r="C29" s="39"/>
      <c r="D29" s="31">
        <f>SUM(D19:D28)</f>
        <v>0</v>
      </c>
      <c r="E29" s="31"/>
      <c r="F29" s="80">
        <f>SUM(F19:F28)</f>
        <v>0</v>
      </c>
      <c r="G29" s="23"/>
      <c r="H29" s="53"/>
    </row>
    <row r="32" spans="1:8" ht="15.75">
      <c r="B32" s="81" t="s">
        <v>593</v>
      </c>
      <c r="C32" s="81"/>
      <c r="D32" s="82">
        <f>D15+D29</f>
        <v>0</v>
      </c>
      <c r="E32" s="82"/>
      <c r="F32" s="83">
        <f>F15+F29</f>
        <v>0</v>
      </c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</sheetData>
  <sheetProtection selectLockedCells="1" selectUnlockedCells="1"/>
  <mergeCells count="8">
    <mergeCell ref="A16:A17"/>
    <mergeCell ref="B7:C8"/>
    <mergeCell ref="B16:C17"/>
    <mergeCell ref="B1:D1"/>
    <mergeCell ref="F1:K1"/>
    <mergeCell ref="A2:F2"/>
    <mergeCell ref="A3:F3"/>
    <mergeCell ref="A7:A8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162"/>
  <sheetViews>
    <sheetView zoomScale="83" zoomScaleNormal="83" workbookViewId="0">
      <selection activeCell="A53" activeCellId="1" sqref="A51:XFD51 A53:XFD53"/>
    </sheetView>
  </sheetViews>
  <sheetFormatPr baseColWidth="10" defaultColWidth="13.7109375" defaultRowHeight="12.75"/>
  <cols>
    <col min="1" max="1" width="40.85546875" customWidth="1"/>
    <col min="2" max="2" width="61" customWidth="1"/>
    <col min="3" max="3" width="19.28515625" customWidth="1"/>
    <col min="4" max="4" width="19" bestFit="1" customWidth="1"/>
    <col min="5" max="5" width="30.28515625" customWidth="1"/>
    <col min="6" max="6" width="17.5703125" customWidth="1"/>
    <col min="7" max="7" width="17.140625" customWidth="1"/>
    <col min="8" max="8" width="13.7109375" customWidth="1"/>
    <col min="9" max="9" width="20.42578125" customWidth="1"/>
  </cols>
  <sheetData>
    <row r="1" spans="1:9" ht="26.25">
      <c r="A1" s="12"/>
      <c r="B1" s="417" t="s">
        <v>0</v>
      </c>
      <c r="C1" s="417"/>
      <c r="D1" s="417"/>
      <c r="E1" s="417"/>
      <c r="F1" s="12"/>
      <c r="G1" s="6"/>
      <c r="H1" s="6"/>
      <c r="I1" s="6"/>
    </row>
    <row r="2" spans="1:9" ht="26.25">
      <c r="A2" s="12"/>
      <c r="B2" s="417" t="s">
        <v>1</v>
      </c>
      <c r="C2" s="417"/>
      <c r="D2" s="417"/>
      <c r="E2" s="417"/>
      <c r="F2" s="12"/>
      <c r="G2" s="6"/>
      <c r="H2" s="6"/>
    </row>
    <row r="3" spans="1:9" ht="21">
      <c r="A3" s="12"/>
      <c r="B3" s="84"/>
      <c r="C3" s="7" t="s">
        <v>2165</v>
      </c>
      <c r="D3" s="85"/>
      <c r="E3" s="14"/>
      <c r="F3" s="12"/>
      <c r="G3" s="6"/>
      <c r="H3" s="6"/>
      <c r="I3" s="6"/>
    </row>
    <row r="4" spans="1:9" ht="15.75">
      <c r="A4" s="12"/>
      <c r="B4" s="13"/>
      <c r="C4" s="14"/>
      <c r="D4" s="87"/>
      <c r="E4" s="15"/>
      <c r="F4" s="15"/>
      <c r="G4" s="44"/>
      <c r="H4" s="6"/>
      <c r="I4" s="6"/>
    </row>
    <row r="5" spans="1:9" ht="15.75">
      <c r="A5" s="12"/>
      <c r="B5" s="12"/>
      <c r="C5" s="12"/>
      <c r="D5" s="88"/>
      <c r="E5" s="12"/>
      <c r="F5" s="12"/>
      <c r="G5" s="6"/>
      <c r="H5" s="6"/>
      <c r="I5" s="6"/>
    </row>
    <row r="6" spans="1:9" ht="15.75">
      <c r="A6" s="12"/>
      <c r="B6" s="12"/>
      <c r="C6" s="12"/>
      <c r="D6" s="88"/>
      <c r="E6" s="12"/>
      <c r="F6" s="12"/>
      <c r="G6" s="6"/>
      <c r="H6" s="6"/>
      <c r="I6" s="6"/>
    </row>
    <row r="7" spans="1:9" ht="15.75">
      <c r="B7" s="6"/>
      <c r="C7" s="6"/>
      <c r="D7" s="89"/>
      <c r="E7" s="6"/>
      <c r="G7" s="6"/>
      <c r="H7" s="6"/>
      <c r="I7" s="6"/>
    </row>
    <row r="8" spans="1:9" ht="21">
      <c r="A8" s="418" t="s">
        <v>2166</v>
      </c>
      <c r="B8" s="419"/>
      <c r="C8" s="419"/>
      <c r="D8" s="419"/>
      <c r="E8" s="419"/>
      <c r="F8" s="420"/>
      <c r="G8" s="6"/>
      <c r="H8" s="6"/>
      <c r="I8" s="6"/>
    </row>
    <row r="9" spans="1:9" ht="15.75">
      <c r="A9" s="421" t="s">
        <v>594</v>
      </c>
      <c r="B9" s="423"/>
      <c r="C9" s="241"/>
      <c r="D9" s="327" t="s">
        <v>2215</v>
      </c>
      <c r="E9" s="327" t="s">
        <v>2216</v>
      </c>
      <c r="F9" s="93"/>
      <c r="G9" s="6"/>
      <c r="H9" s="6"/>
    </row>
    <row r="10" spans="1:9" ht="15.75">
      <c r="A10" s="422"/>
      <c r="B10" s="424"/>
      <c r="C10" s="242"/>
      <c r="D10" s="285">
        <v>2899</v>
      </c>
      <c r="E10" s="286">
        <v>2699</v>
      </c>
      <c r="F10" s="93"/>
      <c r="G10" s="6"/>
      <c r="H10" s="6"/>
    </row>
    <row r="11" spans="1:9" ht="15.75">
      <c r="A11" s="94" t="s">
        <v>3</v>
      </c>
      <c r="B11" s="95" t="s">
        <v>370</v>
      </c>
      <c r="C11" s="95" t="s">
        <v>371</v>
      </c>
      <c r="D11" s="328" t="s">
        <v>372</v>
      </c>
      <c r="E11" s="328" t="s">
        <v>2218</v>
      </c>
      <c r="F11" s="96" t="s">
        <v>375</v>
      </c>
      <c r="G11" s="27" t="s">
        <v>9</v>
      </c>
      <c r="H11" s="6"/>
    </row>
    <row r="12" spans="1:9" ht="15.75" hidden="1">
      <c r="A12" s="28" t="s">
        <v>596</v>
      </c>
      <c r="B12" s="28" t="s">
        <v>597</v>
      </c>
      <c r="C12" s="97" t="s">
        <v>598</v>
      </c>
      <c r="D12" s="97">
        <v>0</v>
      </c>
      <c r="E12" s="59">
        <f>E$10*TOTAL!I$1</f>
        <v>1754.3500000000001</v>
      </c>
      <c r="F12" s="60">
        <f t="shared" ref="F12:F21" si="0">E12*D12</f>
        <v>0</v>
      </c>
      <c r="G12" s="99" t="str">
        <f>VLOOKUP(A12,'E 08 AGOSTO 2022'!A:C,3,FALSE)</f>
        <v>1</v>
      </c>
      <c r="H12" s="6"/>
    </row>
    <row r="13" spans="1:9" ht="15.75">
      <c r="A13" s="28" t="s">
        <v>599</v>
      </c>
      <c r="B13" s="28" t="s">
        <v>600</v>
      </c>
      <c r="C13" s="97" t="s">
        <v>601</v>
      </c>
      <c r="D13" s="97">
        <v>0</v>
      </c>
      <c r="E13" s="59">
        <f>E$10*TOTAL!I$1</f>
        <v>1754.3500000000001</v>
      </c>
      <c r="F13" s="60">
        <f t="shared" si="0"/>
        <v>0</v>
      </c>
      <c r="G13" s="99" t="str">
        <f>VLOOKUP(A13,'E 08 AGOSTO 2022'!A:C,3,FALSE)</f>
        <v>MAS DE 20</v>
      </c>
      <c r="H13" s="6"/>
    </row>
    <row r="14" spans="1:9" ht="15.75">
      <c r="A14" s="28" t="s">
        <v>602</v>
      </c>
      <c r="B14" s="28" t="s">
        <v>603</v>
      </c>
      <c r="C14" s="97" t="s">
        <v>604</v>
      </c>
      <c r="D14" s="97">
        <v>0</v>
      </c>
      <c r="E14" s="59">
        <f>E$10*TOTAL!I$1</f>
        <v>1754.3500000000001</v>
      </c>
      <c r="F14" s="60">
        <f t="shared" si="0"/>
        <v>0</v>
      </c>
      <c r="G14" s="99" t="str">
        <f>VLOOKUP(A14,'E 08 AGOSTO 2022'!A:C,3,FALSE)</f>
        <v>MAS DE 20</v>
      </c>
      <c r="H14" s="6"/>
    </row>
    <row r="15" spans="1:9" ht="15.75">
      <c r="A15" s="28" t="s">
        <v>605</v>
      </c>
      <c r="B15" s="28" t="s">
        <v>606</v>
      </c>
      <c r="C15" s="97" t="s">
        <v>607</v>
      </c>
      <c r="D15" s="97">
        <v>0</v>
      </c>
      <c r="E15" s="59">
        <f>E$10*TOTAL!I$1</f>
        <v>1754.3500000000001</v>
      </c>
      <c r="F15" s="60">
        <f t="shared" si="0"/>
        <v>0</v>
      </c>
      <c r="G15" s="99" t="str">
        <f>VLOOKUP(A15,'E 08 AGOSTO 2022'!A:C,3,FALSE)</f>
        <v>MAS DE 20</v>
      </c>
      <c r="H15" s="6"/>
    </row>
    <row r="16" spans="1:9" ht="15.75">
      <c r="A16" s="28" t="s">
        <v>608</v>
      </c>
      <c r="B16" s="28" t="s">
        <v>609</v>
      </c>
      <c r="C16" s="97" t="s">
        <v>610</v>
      </c>
      <c r="D16" s="97">
        <v>0</v>
      </c>
      <c r="E16" s="59">
        <f>E$10*TOTAL!I$1</f>
        <v>1754.3500000000001</v>
      </c>
      <c r="F16" s="60">
        <f t="shared" si="0"/>
        <v>0</v>
      </c>
      <c r="G16" s="99" t="str">
        <f>VLOOKUP(A16,'E 08 AGOSTO 2022'!A:C,3,FALSE)</f>
        <v>MAS DE 20</v>
      </c>
      <c r="H16" s="6"/>
    </row>
    <row r="17" spans="1:8" ht="15.75">
      <c r="A17" s="28" t="s">
        <v>611</v>
      </c>
      <c r="B17" s="28" t="s">
        <v>612</v>
      </c>
      <c r="C17" s="97" t="s">
        <v>598</v>
      </c>
      <c r="D17" s="97">
        <v>0</v>
      </c>
      <c r="E17" s="59">
        <f>E$10*TOTAL!I$1</f>
        <v>1754.3500000000001</v>
      </c>
      <c r="F17" s="60">
        <f t="shared" si="0"/>
        <v>0</v>
      </c>
      <c r="G17" s="99" t="str">
        <f>VLOOKUP(A17,'E 08 AGOSTO 2022'!A:C,3,FALSE)</f>
        <v>2</v>
      </c>
      <c r="H17" s="6"/>
    </row>
    <row r="18" spans="1:8" ht="15.75">
      <c r="A18" s="28" t="s">
        <v>613</v>
      </c>
      <c r="B18" s="28" t="s">
        <v>614</v>
      </c>
      <c r="C18" s="97" t="s">
        <v>601</v>
      </c>
      <c r="D18" s="97">
        <v>0</v>
      </c>
      <c r="E18" s="59">
        <f>E$10*TOTAL!I$1</f>
        <v>1754.3500000000001</v>
      </c>
      <c r="F18" s="60">
        <f t="shared" si="0"/>
        <v>0</v>
      </c>
      <c r="G18" s="99" t="str">
        <f>VLOOKUP(A18,'E 08 AGOSTO 2022'!A:C,3,FALSE)</f>
        <v>MAS DE 20</v>
      </c>
      <c r="H18" s="6"/>
    </row>
    <row r="19" spans="1:8" ht="15.75">
      <c r="A19" s="28" t="s">
        <v>615</v>
      </c>
      <c r="B19" s="28" t="s">
        <v>616</v>
      </c>
      <c r="C19" s="97" t="s">
        <v>604</v>
      </c>
      <c r="D19" s="97">
        <v>0</v>
      </c>
      <c r="E19" s="59">
        <f>E$10*TOTAL!I$1</f>
        <v>1754.3500000000001</v>
      </c>
      <c r="F19" s="60">
        <f t="shared" si="0"/>
        <v>0</v>
      </c>
      <c r="G19" s="99" t="str">
        <f>VLOOKUP(A19,'E 08 AGOSTO 2022'!A:C,3,FALSE)</f>
        <v>MAS DE 20</v>
      </c>
      <c r="H19" s="6"/>
    </row>
    <row r="20" spans="1:8" ht="15.75">
      <c r="A20" s="28" t="s">
        <v>617</v>
      </c>
      <c r="B20" s="28" t="s">
        <v>618</v>
      </c>
      <c r="C20" s="97" t="s">
        <v>607</v>
      </c>
      <c r="D20" s="97">
        <v>0</v>
      </c>
      <c r="E20" s="59">
        <f>E$10*TOTAL!I$1</f>
        <v>1754.3500000000001</v>
      </c>
      <c r="F20" s="60">
        <f t="shared" si="0"/>
        <v>0</v>
      </c>
      <c r="G20" s="99" t="str">
        <f>VLOOKUP(A20,'E 08 AGOSTO 2022'!A:C,3,FALSE)</f>
        <v>MAS DE 20</v>
      </c>
      <c r="H20" s="6"/>
    </row>
    <row r="21" spans="1:8" ht="15.75">
      <c r="A21" s="28" t="s">
        <v>619</v>
      </c>
      <c r="B21" s="28" t="s">
        <v>620</v>
      </c>
      <c r="C21" s="97" t="s">
        <v>610</v>
      </c>
      <c r="D21" s="97">
        <v>0</v>
      </c>
      <c r="E21" s="59">
        <f>E$10*TOTAL!I$1</f>
        <v>1754.3500000000001</v>
      </c>
      <c r="F21" s="60">
        <f t="shared" si="0"/>
        <v>0</v>
      </c>
      <c r="G21" s="99" t="str">
        <f>VLOOKUP(A21,'E 08 AGOSTO 2022'!A:C,3,FALSE)</f>
        <v>16</v>
      </c>
      <c r="H21" s="6"/>
    </row>
    <row r="22" spans="1:8" ht="15.75">
      <c r="A22" s="38"/>
      <c r="B22" s="47" t="s">
        <v>621</v>
      </c>
      <c r="C22" s="38"/>
      <c r="D22" s="100">
        <f>SUM(D12:D21)</f>
        <v>0</v>
      </c>
      <c r="E22" s="60"/>
      <c r="F22" s="60">
        <f>SUM(F12:F21)</f>
        <v>0</v>
      </c>
      <c r="G22" s="99"/>
      <c r="H22" s="6"/>
    </row>
    <row r="23" spans="1:8" ht="15.75">
      <c r="A23" s="421" t="s">
        <v>622</v>
      </c>
      <c r="B23" s="415" t="s">
        <v>2167</v>
      </c>
      <c r="C23" s="92"/>
      <c r="D23" s="327" t="s">
        <v>2215</v>
      </c>
      <c r="E23" s="327" t="s">
        <v>2216</v>
      </c>
      <c r="F23" s="101"/>
      <c r="G23" s="99"/>
      <c r="H23" s="6"/>
    </row>
    <row r="24" spans="1:8" ht="15.75">
      <c r="A24" s="422"/>
      <c r="B24" s="416"/>
      <c r="C24" s="91"/>
      <c r="D24" s="285">
        <v>2699</v>
      </c>
      <c r="E24" s="286">
        <v>2499</v>
      </c>
      <c r="F24" s="101"/>
      <c r="G24" s="99"/>
      <c r="H24" s="6"/>
    </row>
    <row r="25" spans="1:8" ht="15.75">
      <c r="A25" s="94" t="s">
        <v>3</v>
      </c>
      <c r="B25" s="95" t="s">
        <v>370</v>
      </c>
      <c r="C25" s="95" t="s">
        <v>371</v>
      </c>
      <c r="D25" s="328" t="s">
        <v>372</v>
      </c>
      <c r="E25" s="328" t="s">
        <v>2218</v>
      </c>
      <c r="F25" s="96" t="s">
        <v>375</v>
      </c>
      <c r="G25" s="99"/>
      <c r="H25" s="6"/>
    </row>
    <row r="26" spans="1:8" ht="15.75" hidden="1">
      <c r="A26" s="28" t="s">
        <v>623</v>
      </c>
      <c r="B26" s="28" t="s">
        <v>624</v>
      </c>
      <c r="C26" s="97" t="s">
        <v>598</v>
      </c>
      <c r="D26" s="97">
        <v>0</v>
      </c>
      <c r="E26" s="59">
        <f>D$24*TOTAL!I$1</f>
        <v>1754.3500000000001</v>
      </c>
      <c r="F26" s="60">
        <f t="shared" ref="F26:F35" si="1">E26*D26</f>
        <v>0</v>
      </c>
      <c r="G26" s="99" t="e">
        <f>VLOOKUP(A26,'E 08 AGOSTO 2022'!A:C,3,FALSE)</f>
        <v>#N/A</v>
      </c>
      <c r="H26" s="6"/>
    </row>
    <row r="27" spans="1:8" ht="15.75">
      <c r="A27" s="28" t="s">
        <v>625</v>
      </c>
      <c r="B27" s="28" t="s">
        <v>626</v>
      </c>
      <c r="C27" s="97" t="s">
        <v>601</v>
      </c>
      <c r="D27" s="97">
        <v>0</v>
      </c>
      <c r="E27" s="59">
        <f>E$24*TOTAL!I$1</f>
        <v>1624.3500000000001</v>
      </c>
      <c r="F27" s="60">
        <f t="shared" si="1"/>
        <v>0</v>
      </c>
      <c r="G27" s="99" t="str">
        <f>VLOOKUP(A27,'E 08 AGOSTO 2022'!A:C,3,FALSE)</f>
        <v>15</v>
      </c>
      <c r="H27" s="6"/>
    </row>
    <row r="28" spans="1:8" ht="15.75">
      <c r="A28" s="28" t="s">
        <v>627</v>
      </c>
      <c r="B28" s="28" t="s">
        <v>628</v>
      </c>
      <c r="C28" s="97" t="s">
        <v>604</v>
      </c>
      <c r="D28" s="97">
        <v>0</v>
      </c>
      <c r="E28" s="59">
        <f>E$24*TOTAL!I$1</f>
        <v>1624.3500000000001</v>
      </c>
      <c r="F28" s="60">
        <f t="shared" si="1"/>
        <v>0</v>
      </c>
      <c r="G28" s="99" t="str">
        <f>VLOOKUP(A28,'E 08 AGOSTO 2022'!A:C,3,FALSE)</f>
        <v>MAS DE 20</v>
      </c>
      <c r="H28" s="6"/>
    </row>
    <row r="29" spans="1:8" ht="15.75">
      <c r="A29" s="28" t="s">
        <v>629</v>
      </c>
      <c r="B29" s="28" t="s">
        <v>630</v>
      </c>
      <c r="C29" s="97" t="s">
        <v>607</v>
      </c>
      <c r="D29" s="97">
        <v>0</v>
      </c>
      <c r="E29" s="59">
        <f>E$24*TOTAL!I$1</f>
        <v>1624.3500000000001</v>
      </c>
      <c r="F29" s="60">
        <f t="shared" si="1"/>
        <v>0</v>
      </c>
      <c r="G29" s="99" t="str">
        <f>VLOOKUP(A29,'E 08 AGOSTO 2022'!A:C,3,FALSE)</f>
        <v>17</v>
      </c>
      <c r="H29" s="6"/>
    </row>
    <row r="30" spans="1:8" ht="15.75" hidden="1">
      <c r="A30" s="28" t="s">
        <v>631</v>
      </c>
      <c r="B30" s="28" t="s">
        <v>632</v>
      </c>
      <c r="C30" s="97" t="s">
        <v>610</v>
      </c>
      <c r="D30" s="97">
        <v>0</v>
      </c>
      <c r="E30" s="59">
        <f>E$24*TOTAL!I$1</f>
        <v>1624.3500000000001</v>
      </c>
      <c r="F30" s="60">
        <f t="shared" si="1"/>
        <v>0</v>
      </c>
      <c r="G30" s="99" t="e">
        <f>VLOOKUP(A30,'E 08 AGOSTO 2022'!A:C,3,FALSE)</f>
        <v>#N/A</v>
      </c>
      <c r="H30" s="6"/>
    </row>
    <row r="31" spans="1:8" ht="15.75" hidden="1">
      <c r="A31" s="28" t="s">
        <v>633</v>
      </c>
      <c r="B31" s="28" t="s">
        <v>634</v>
      </c>
      <c r="C31" s="97" t="s">
        <v>598</v>
      </c>
      <c r="D31" s="97">
        <v>0</v>
      </c>
      <c r="E31" s="59">
        <f>E$24*TOTAL!I$1</f>
        <v>1624.3500000000001</v>
      </c>
      <c r="F31" s="60">
        <f t="shared" si="1"/>
        <v>0</v>
      </c>
      <c r="G31" s="99" t="str">
        <f>VLOOKUP(A31,'E 08 AGOSTO 2022'!A:C,3,FALSE)</f>
        <v>2</v>
      </c>
      <c r="H31" s="6"/>
    </row>
    <row r="32" spans="1:8" ht="15.75">
      <c r="A32" s="28" t="s">
        <v>635</v>
      </c>
      <c r="B32" s="28" t="s">
        <v>636</v>
      </c>
      <c r="C32" s="97" t="s">
        <v>601</v>
      </c>
      <c r="D32" s="97">
        <v>0</v>
      </c>
      <c r="E32" s="59">
        <f>E$24*TOTAL!I$1</f>
        <v>1624.3500000000001</v>
      </c>
      <c r="F32" s="60">
        <f t="shared" si="1"/>
        <v>0</v>
      </c>
      <c r="G32" s="99" t="str">
        <f>VLOOKUP(A32,'E 08 AGOSTO 2022'!A:C,3,FALSE)</f>
        <v>MAS DE 20</v>
      </c>
      <c r="H32" s="6"/>
    </row>
    <row r="33" spans="1:9" ht="15.75">
      <c r="A33" s="28" t="s">
        <v>637</v>
      </c>
      <c r="B33" s="28" t="s">
        <v>638</v>
      </c>
      <c r="C33" s="97" t="s">
        <v>604</v>
      </c>
      <c r="D33" s="97">
        <v>0</v>
      </c>
      <c r="E33" s="59">
        <f>E$24*TOTAL!I$1</f>
        <v>1624.3500000000001</v>
      </c>
      <c r="F33" s="60">
        <f t="shared" si="1"/>
        <v>0</v>
      </c>
      <c r="G33" s="99" t="str">
        <f>VLOOKUP(A33,'E 08 AGOSTO 2022'!A:C,3,FALSE)</f>
        <v>MAS DE 20</v>
      </c>
      <c r="H33" s="6"/>
    </row>
    <row r="34" spans="1:9" ht="15.75">
      <c r="A34" s="28" t="s">
        <v>639</v>
      </c>
      <c r="B34" s="28" t="s">
        <v>640</v>
      </c>
      <c r="C34" s="97" t="s">
        <v>607</v>
      </c>
      <c r="D34" s="97">
        <v>0</v>
      </c>
      <c r="E34" s="59">
        <f>E$24*TOTAL!I$1</f>
        <v>1624.3500000000001</v>
      </c>
      <c r="F34" s="60">
        <f t="shared" si="1"/>
        <v>0</v>
      </c>
      <c r="G34" s="99" t="str">
        <f>VLOOKUP(A34,'E 08 AGOSTO 2022'!A:C,3,FALSE)</f>
        <v>MAS DE 20</v>
      </c>
      <c r="H34" s="6"/>
    </row>
    <row r="35" spans="1:9" ht="15.75">
      <c r="A35" s="102" t="s">
        <v>641</v>
      </c>
      <c r="B35" s="102" t="s">
        <v>642</v>
      </c>
      <c r="C35" s="103" t="s">
        <v>610</v>
      </c>
      <c r="D35" s="103">
        <v>0</v>
      </c>
      <c r="E35" s="59">
        <f>E$24*TOTAL!I$1</f>
        <v>1624.3500000000001</v>
      </c>
      <c r="F35" s="104">
        <f t="shared" si="1"/>
        <v>0</v>
      </c>
      <c r="G35" s="99" t="str">
        <f>VLOOKUP(A35,'E 08 AGOSTO 2022'!A:C,3,FALSE)</f>
        <v>16</v>
      </c>
      <c r="H35" s="6"/>
    </row>
    <row r="36" spans="1:9" ht="15.75">
      <c r="A36" s="38"/>
      <c r="B36" s="47" t="s">
        <v>643</v>
      </c>
      <c r="C36" s="38"/>
      <c r="D36" s="100">
        <f>SUM(D26:D35)</f>
        <v>0</v>
      </c>
      <c r="E36" s="60"/>
      <c r="F36" s="60">
        <f>SUM(F26:F35)</f>
        <v>0</v>
      </c>
      <c r="G36" s="99"/>
      <c r="H36" s="6"/>
    </row>
    <row r="37" spans="1:9" ht="15.75">
      <c r="A37" s="105"/>
      <c r="B37" s="105"/>
      <c r="C37" s="105"/>
      <c r="D37" s="105"/>
      <c r="E37" s="105"/>
      <c r="F37" s="105"/>
      <c r="G37" s="99"/>
      <c r="H37" s="6"/>
    </row>
    <row r="38" spans="1:9" ht="15.75">
      <c r="A38" s="425" t="s">
        <v>644</v>
      </c>
      <c r="B38" s="55"/>
      <c r="C38" s="55"/>
      <c r="D38" s="56" t="s">
        <v>2215</v>
      </c>
      <c r="E38" s="55" t="s">
        <v>369</v>
      </c>
      <c r="F38" s="41"/>
      <c r="G38" s="99"/>
      <c r="H38" s="6"/>
    </row>
    <row r="39" spans="1:9" ht="15.75">
      <c r="A39" s="426"/>
      <c r="B39" s="234"/>
      <c r="C39" s="234"/>
      <c r="D39" s="234">
        <v>4499</v>
      </c>
      <c r="E39" s="234" t="s">
        <v>595</v>
      </c>
      <c r="F39" s="41"/>
      <c r="G39" s="99"/>
      <c r="H39" s="6"/>
    </row>
    <row r="40" spans="1:9" ht="15.75">
      <c r="A40" s="55" t="s">
        <v>3</v>
      </c>
      <c r="B40" s="55" t="s">
        <v>370</v>
      </c>
      <c r="C40" s="55" t="s">
        <v>371</v>
      </c>
      <c r="D40" s="107" t="s">
        <v>372</v>
      </c>
      <c r="E40" s="55"/>
      <c r="F40" s="55" t="s">
        <v>375</v>
      </c>
      <c r="G40" s="99"/>
      <c r="H40" s="6"/>
    </row>
    <row r="41" spans="1:9" ht="15.75" hidden="1">
      <c r="A41" s="28" t="s">
        <v>645</v>
      </c>
      <c r="B41" s="28" t="s">
        <v>646</v>
      </c>
      <c r="C41" s="97" t="s">
        <v>607</v>
      </c>
      <c r="D41" s="97">
        <v>0</v>
      </c>
      <c r="E41" s="216">
        <f>D$39*TOTAL!I$1</f>
        <v>2924.35</v>
      </c>
      <c r="F41" s="98">
        <f t="shared" ref="F41:F46" si="2">E41*D41</f>
        <v>0</v>
      </c>
      <c r="G41" s="99" t="e">
        <f>VLOOKUP(A41,'E 08 AGOSTO 2022'!A:C,3,FALSE)</f>
        <v>#N/A</v>
      </c>
      <c r="H41" s="6"/>
    </row>
    <row r="42" spans="1:9" ht="15.75" hidden="1">
      <c r="A42" s="28" t="s">
        <v>647</v>
      </c>
      <c r="B42" s="28" t="s">
        <v>648</v>
      </c>
      <c r="C42" s="97" t="s">
        <v>610</v>
      </c>
      <c r="D42" s="97">
        <v>0</v>
      </c>
      <c r="E42" s="216">
        <f>D$39*TOTAL!I$1</f>
        <v>2924.35</v>
      </c>
      <c r="F42" s="98">
        <f t="shared" si="2"/>
        <v>0</v>
      </c>
      <c r="G42" s="99" t="e">
        <f>VLOOKUP(A42,'E 08 AGOSTO 2022'!A:C,3,FALSE)</f>
        <v>#N/A</v>
      </c>
      <c r="H42" s="6"/>
    </row>
    <row r="43" spans="1:9" ht="15.75" hidden="1">
      <c r="A43" s="28" t="s">
        <v>649</v>
      </c>
      <c r="B43" s="28" t="s">
        <v>650</v>
      </c>
      <c r="C43" s="97" t="s">
        <v>651</v>
      </c>
      <c r="D43" s="97">
        <v>0</v>
      </c>
      <c r="E43" s="216">
        <f>D$39*TOTAL!I$1</f>
        <v>2924.35</v>
      </c>
      <c r="F43" s="98">
        <f t="shared" si="2"/>
        <v>0</v>
      </c>
      <c r="G43" s="99" t="e">
        <f>VLOOKUP(A43,'E 08 AGOSTO 2022'!A:C,3,FALSE)</f>
        <v>#N/A</v>
      </c>
      <c r="H43" s="6"/>
    </row>
    <row r="44" spans="1:9" ht="15.75" hidden="1">
      <c r="A44" s="28" t="s">
        <v>652</v>
      </c>
      <c r="B44" s="28" t="s">
        <v>653</v>
      </c>
      <c r="C44" s="97" t="s">
        <v>654</v>
      </c>
      <c r="D44" s="97">
        <v>0</v>
      </c>
      <c r="E44" s="216">
        <f>D$39*TOTAL!I$1</f>
        <v>2924.35</v>
      </c>
      <c r="F44" s="98">
        <f t="shared" si="2"/>
        <v>0</v>
      </c>
      <c r="G44" s="99" t="e">
        <f>VLOOKUP(A44,'E 08 AGOSTO 2022'!A:C,3,FALSE)</f>
        <v>#N/A</v>
      </c>
      <c r="H44" s="6"/>
    </row>
    <row r="45" spans="1:9" ht="15.75" hidden="1">
      <c r="A45" s="28" t="s">
        <v>655</v>
      </c>
      <c r="B45" s="28" t="s">
        <v>656</v>
      </c>
      <c r="C45" s="97" t="s">
        <v>657</v>
      </c>
      <c r="D45" s="97">
        <v>0</v>
      </c>
      <c r="E45" s="216">
        <f>D$39*TOTAL!I$1</f>
        <v>2924.35</v>
      </c>
      <c r="F45" s="98">
        <f t="shared" si="2"/>
        <v>0</v>
      </c>
      <c r="G45" s="99" t="e">
        <f>VLOOKUP(A45,'E 08 AGOSTO 2022'!A:C,3,FALSE)</f>
        <v>#N/A</v>
      </c>
      <c r="H45" s="6"/>
      <c r="I45" s="6"/>
    </row>
    <row r="46" spans="1:9" ht="15.75" hidden="1">
      <c r="A46" s="28" t="s">
        <v>658</v>
      </c>
      <c r="B46" s="28" t="s">
        <v>659</v>
      </c>
      <c r="C46" s="97" t="s">
        <v>660</v>
      </c>
      <c r="D46" s="97">
        <v>0</v>
      </c>
      <c r="E46" s="216">
        <f>D$39*TOTAL!I$1</f>
        <v>2924.35</v>
      </c>
      <c r="F46" s="98">
        <f t="shared" si="2"/>
        <v>0</v>
      </c>
      <c r="G46" s="99" t="e">
        <f>VLOOKUP(A46,'E 08 AGOSTO 2022'!A:C,3,FALSE)</f>
        <v>#N/A</v>
      </c>
      <c r="H46" s="6"/>
      <c r="I46" s="6"/>
    </row>
    <row r="47" spans="1:9" ht="15.75">
      <c r="A47" s="108"/>
      <c r="B47" s="47" t="s">
        <v>661</v>
      </c>
      <c r="C47" s="38"/>
      <c r="D47" s="100">
        <f>SUM(D41:D46)</f>
        <v>0</v>
      </c>
      <c r="E47" s="60"/>
      <c r="F47" s="60">
        <f>SUM(F41:F46)</f>
        <v>0</v>
      </c>
      <c r="G47" s="99"/>
      <c r="H47" s="6"/>
      <c r="I47" s="6"/>
    </row>
    <row r="48" spans="1:9" ht="15.75">
      <c r="A48" s="425" t="s">
        <v>662</v>
      </c>
      <c r="B48" s="55"/>
      <c r="C48" s="55"/>
      <c r="D48" s="56" t="s">
        <v>2215</v>
      </c>
      <c r="E48" s="55" t="s">
        <v>369</v>
      </c>
      <c r="F48" s="41"/>
      <c r="G48" s="99"/>
      <c r="H48" s="6"/>
      <c r="I48" s="6"/>
    </row>
    <row r="49" spans="1:9" ht="15.75">
      <c r="A49" s="426"/>
      <c r="B49" s="234"/>
      <c r="C49" s="234"/>
      <c r="D49" s="234">
        <v>4899</v>
      </c>
      <c r="E49" s="234" t="s">
        <v>595</v>
      </c>
      <c r="F49" s="41"/>
      <c r="G49" s="99"/>
      <c r="H49" s="6"/>
      <c r="I49" s="6"/>
    </row>
    <row r="50" spans="1:9" ht="15.75">
      <c r="A50" s="55" t="s">
        <v>3</v>
      </c>
      <c r="B50" s="55" t="s">
        <v>370</v>
      </c>
      <c r="C50" s="55" t="s">
        <v>371</v>
      </c>
      <c r="D50" s="107" t="s">
        <v>372</v>
      </c>
      <c r="E50" s="55"/>
      <c r="F50" s="55" t="s">
        <v>375</v>
      </c>
      <c r="G50" s="99"/>
      <c r="H50" s="6"/>
      <c r="I50" s="6"/>
    </row>
    <row r="51" spans="1:9" ht="15.75" hidden="1">
      <c r="A51" s="28" t="s">
        <v>663</v>
      </c>
      <c r="B51" s="28" t="s">
        <v>664</v>
      </c>
      <c r="C51" s="97" t="s">
        <v>607</v>
      </c>
      <c r="D51" s="97">
        <v>0</v>
      </c>
      <c r="E51" s="59">
        <f>D$49*TOTAL!I$1</f>
        <v>3184.35</v>
      </c>
      <c r="F51" s="109">
        <f t="shared" ref="F51:F60" si="3">E51*D51</f>
        <v>0</v>
      </c>
      <c r="G51" s="99" t="e">
        <f>VLOOKUP(A51,'E 08 AGOSTO 2022'!A:C,3,FALSE)</f>
        <v>#N/A</v>
      </c>
      <c r="H51" s="6"/>
      <c r="I51" s="6"/>
    </row>
    <row r="52" spans="1:9" ht="15.75">
      <c r="A52" s="28" t="s">
        <v>665</v>
      </c>
      <c r="B52" s="28" t="s">
        <v>666</v>
      </c>
      <c r="C52" s="97" t="s">
        <v>610</v>
      </c>
      <c r="D52" s="97">
        <v>0</v>
      </c>
      <c r="E52" s="59">
        <f>D$49*TOTAL!I$1</f>
        <v>3184.35</v>
      </c>
      <c r="F52" s="109">
        <f t="shared" si="3"/>
        <v>0</v>
      </c>
      <c r="G52" s="99" t="str">
        <f>VLOOKUP(A52,'E 08 AGOSTO 2022'!A:C,3,FALSE)</f>
        <v>7</v>
      </c>
      <c r="H52" s="6"/>
      <c r="I52" s="6"/>
    </row>
    <row r="53" spans="1:9" ht="15.75" hidden="1">
      <c r="A53" s="28" t="s">
        <v>667</v>
      </c>
      <c r="B53" s="28" t="s">
        <v>668</v>
      </c>
      <c r="C53" s="97" t="s">
        <v>651</v>
      </c>
      <c r="D53" s="97">
        <v>0</v>
      </c>
      <c r="E53" s="59">
        <f>D$49*TOTAL!I$1</f>
        <v>3184.35</v>
      </c>
      <c r="F53" s="109">
        <f t="shared" si="3"/>
        <v>0</v>
      </c>
      <c r="G53" s="99" t="e">
        <f>VLOOKUP(A53,'E 08 AGOSTO 2022'!A:C,3,FALSE)</f>
        <v>#N/A</v>
      </c>
      <c r="H53" s="6"/>
      <c r="I53" s="6"/>
    </row>
    <row r="54" spans="1:9" ht="15.75">
      <c r="A54" s="28" t="s">
        <v>669</v>
      </c>
      <c r="B54" s="28" t="s">
        <v>670</v>
      </c>
      <c r="C54" s="97" t="s">
        <v>654</v>
      </c>
      <c r="D54" s="97">
        <v>0</v>
      </c>
      <c r="E54" s="59">
        <f>D$49*TOTAL!I$1</f>
        <v>3184.35</v>
      </c>
      <c r="F54" s="109">
        <f t="shared" si="3"/>
        <v>0</v>
      </c>
      <c r="G54" s="99" t="str">
        <f>VLOOKUP(A54,'E 08 AGOSTO 2022'!A:C,3,FALSE)</f>
        <v>1</v>
      </c>
      <c r="H54" s="6"/>
      <c r="I54" s="6"/>
    </row>
    <row r="55" spans="1:9" ht="15.75" hidden="1">
      <c r="A55" s="28" t="s">
        <v>671</v>
      </c>
      <c r="B55" s="28" t="s">
        <v>672</v>
      </c>
      <c r="C55" s="97" t="s">
        <v>657</v>
      </c>
      <c r="D55" s="97">
        <v>0</v>
      </c>
      <c r="E55" s="59">
        <f>D$49*TOTAL!I$1</f>
        <v>3184.35</v>
      </c>
      <c r="F55" s="109">
        <f t="shared" si="3"/>
        <v>0</v>
      </c>
      <c r="G55" s="99" t="e">
        <f>VLOOKUP(A55,'E 08 AGOSTO 2022'!A:C,3,FALSE)</f>
        <v>#N/A</v>
      </c>
      <c r="H55" s="6"/>
      <c r="I55" s="6"/>
    </row>
    <row r="56" spans="1:9" ht="15.75" hidden="1">
      <c r="A56" s="28" t="s">
        <v>673</v>
      </c>
      <c r="B56" s="28" t="s">
        <v>674</v>
      </c>
      <c r="C56" s="97" t="s">
        <v>660</v>
      </c>
      <c r="D56" s="97">
        <v>0</v>
      </c>
      <c r="E56" s="59">
        <f>D$49*TOTAL!I$1</f>
        <v>3184.35</v>
      </c>
      <c r="F56" s="109">
        <f t="shared" si="3"/>
        <v>0</v>
      </c>
      <c r="G56" s="99" t="e">
        <f>VLOOKUP(A56,'E 08 AGOSTO 2022'!A:C,3,FALSE)</f>
        <v>#N/A</v>
      </c>
      <c r="H56" s="6"/>
      <c r="I56" s="6"/>
    </row>
    <row r="57" spans="1:9" ht="15.75" hidden="1">
      <c r="A57" s="28" t="s">
        <v>675</v>
      </c>
      <c r="B57" s="28" t="s">
        <v>676</v>
      </c>
      <c r="C57" s="97" t="s">
        <v>607</v>
      </c>
      <c r="D57" s="97">
        <v>0</v>
      </c>
      <c r="E57" s="59">
        <f>D$49*TOTAL!I$1</f>
        <v>3184.35</v>
      </c>
      <c r="F57" s="109">
        <f t="shared" si="3"/>
        <v>0</v>
      </c>
      <c r="G57" s="99" t="e">
        <f>VLOOKUP(A57,'E 08 AGOSTO 2022'!A:C,3,FALSE)</f>
        <v>#N/A</v>
      </c>
      <c r="H57" s="6"/>
      <c r="I57" s="6"/>
    </row>
    <row r="58" spans="1:9" ht="15.75" hidden="1">
      <c r="A58" s="28" t="s">
        <v>677</v>
      </c>
      <c r="B58" s="28" t="s">
        <v>678</v>
      </c>
      <c r="C58" s="97" t="s">
        <v>651</v>
      </c>
      <c r="D58" s="97">
        <v>0</v>
      </c>
      <c r="E58" s="59">
        <f>D$49*TOTAL!I$1</f>
        <v>3184.35</v>
      </c>
      <c r="F58" s="109">
        <f t="shared" si="3"/>
        <v>0</v>
      </c>
      <c r="G58" s="99" t="str">
        <f>VLOOKUP(A58,'E 08 AGOSTO 2022'!A:C,3,FALSE)</f>
        <v>1</v>
      </c>
      <c r="H58" s="6"/>
      <c r="I58" s="6"/>
    </row>
    <row r="59" spans="1:9" ht="15.75">
      <c r="A59" s="28" t="s">
        <v>679</v>
      </c>
      <c r="B59" s="28" t="s">
        <v>680</v>
      </c>
      <c r="C59" s="97" t="s">
        <v>654</v>
      </c>
      <c r="D59" s="97">
        <v>0</v>
      </c>
      <c r="E59" s="59">
        <f>D$49*TOTAL!I$1</f>
        <v>3184.35</v>
      </c>
      <c r="F59" s="109">
        <f t="shared" si="3"/>
        <v>0</v>
      </c>
      <c r="G59" s="99" t="str">
        <f>VLOOKUP(A59,'E 08 AGOSTO 2022'!A:C,3,FALSE)</f>
        <v>MAS DE 20</v>
      </c>
      <c r="H59" s="6"/>
      <c r="I59" s="6"/>
    </row>
    <row r="60" spans="1:9" ht="15.75" hidden="1">
      <c r="A60" s="28" t="s">
        <v>681</v>
      </c>
      <c r="B60" s="28" t="s">
        <v>682</v>
      </c>
      <c r="C60" s="97" t="s">
        <v>657</v>
      </c>
      <c r="D60" s="97">
        <v>0</v>
      </c>
      <c r="E60" s="59">
        <f>D$49*TOTAL!I$1</f>
        <v>3184.35</v>
      </c>
      <c r="F60" s="109">
        <f t="shared" si="3"/>
        <v>0</v>
      </c>
      <c r="G60" s="99" t="e">
        <f>VLOOKUP(A60,'E 08 AGOSTO 2022'!A:C,3,FALSE)</f>
        <v>#N/A</v>
      </c>
      <c r="H60" s="6"/>
    </row>
    <row r="61" spans="1:9" ht="15.75">
      <c r="A61" s="38"/>
      <c r="B61" s="47" t="s">
        <v>683</v>
      </c>
      <c r="C61" s="38"/>
      <c r="D61" s="100">
        <f>SUM(D51:D60)</f>
        <v>0</v>
      </c>
      <c r="E61" s="110"/>
      <c r="F61" s="60">
        <f>SUM(F51:F60)</f>
        <v>0</v>
      </c>
      <c r="G61" s="99"/>
      <c r="H61" s="6"/>
      <c r="I61" s="6"/>
    </row>
    <row r="62" spans="1:9" ht="15.75">
      <c r="A62" s="425" t="s">
        <v>684</v>
      </c>
      <c r="B62" s="111"/>
      <c r="C62" s="55"/>
      <c r="D62" s="56" t="s">
        <v>2215</v>
      </c>
      <c r="E62" s="55" t="s">
        <v>369</v>
      </c>
      <c r="F62" s="41"/>
      <c r="G62" s="99"/>
      <c r="H62" s="6"/>
      <c r="I62" s="6"/>
    </row>
    <row r="63" spans="1:9" ht="15.75">
      <c r="A63" s="426"/>
      <c r="B63" s="111"/>
      <c r="C63" s="234"/>
      <c r="D63" s="234">
        <v>3299</v>
      </c>
      <c r="E63" s="234" t="s">
        <v>595</v>
      </c>
      <c r="F63" s="41"/>
      <c r="G63" s="99"/>
      <c r="H63" s="6"/>
      <c r="I63" s="6"/>
    </row>
    <row r="64" spans="1:9" ht="15.75">
      <c r="A64" s="245" t="s">
        <v>3</v>
      </c>
      <c r="B64" s="55" t="s">
        <v>370</v>
      </c>
      <c r="C64" s="55" t="s">
        <v>371</v>
      </c>
      <c r="D64" s="107" t="s">
        <v>372</v>
      </c>
      <c r="E64" s="55"/>
      <c r="F64" s="55" t="s">
        <v>375</v>
      </c>
      <c r="G64" s="99"/>
      <c r="H64" s="6"/>
      <c r="I64" s="6"/>
    </row>
    <row r="65" spans="1:9" ht="15.75" hidden="1">
      <c r="A65" s="28" t="s">
        <v>685</v>
      </c>
      <c r="B65" s="28" t="s">
        <v>686</v>
      </c>
      <c r="C65" s="97" t="s">
        <v>607</v>
      </c>
      <c r="D65" s="97">
        <v>0</v>
      </c>
      <c r="E65" s="59">
        <f>D$63*TOTAL!I$1</f>
        <v>2144.35</v>
      </c>
      <c r="F65" s="60">
        <f>E65*D65</f>
        <v>0</v>
      </c>
      <c r="G65" s="99" t="str">
        <f>VLOOKUP(A65,'E 08 AGOSTO 2022'!A:C,3,FALSE)</f>
        <v>2</v>
      </c>
      <c r="H65" s="6"/>
      <c r="I65" s="6"/>
    </row>
    <row r="66" spans="1:9" ht="15.75" hidden="1">
      <c r="A66" s="28" t="s">
        <v>687</v>
      </c>
      <c r="B66" s="28" t="s">
        <v>688</v>
      </c>
      <c r="C66" s="97" t="s">
        <v>610</v>
      </c>
      <c r="D66" s="97">
        <v>0</v>
      </c>
      <c r="E66" s="59">
        <f>D$63*TOTAL!I$1</f>
        <v>2144.35</v>
      </c>
      <c r="F66" s="60">
        <f>E66*D66</f>
        <v>0</v>
      </c>
      <c r="G66" s="99" t="e">
        <f>VLOOKUP(A66,'E 08 AGOSTO 2022'!A:C,3,FALSE)</f>
        <v>#N/A</v>
      </c>
      <c r="H66" s="6"/>
      <c r="I66" s="6"/>
    </row>
    <row r="67" spans="1:9" ht="15.75" hidden="1">
      <c r="A67" s="28" t="s">
        <v>689</v>
      </c>
      <c r="B67" s="28" t="s">
        <v>690</v>
      </c>
      <c r="C67" s="97" t="s">
        <v>651</v>
      </c>
      <c r="D67" s="97">
        <v>0</v>
      </c>
      <c r="E67" s="59">
        <f>D$63*TOTAL!I$1</f>
        <v>2144.35</v>
      </c>
      <c r="F67" s="60">
        <f>E67*D67</f>
        <v>0</v>
      </c>
      <c r="G67" s="99" t="e">
        <f>VLOOKUP(A67,'E 08 AGOSTO 2022'!A:C,3,FALSE)</f>
        <v>#N/A</v>
      </c>
      <c r="H67" s="6"/>
      <c r="I67" s="6"/>
    </row>
    <row r="68" spans="1:9" ht="15.75" hidden="1">
      <c r="A68" s="28" t="s">
        <v>691</v>
      </c>
      <c r="B68" s="28" t="s">
        <v>692</v>
      </c>
      <c r="C68" s="97" t="s">
        <v>654</v>
      </c>
      <c r="D68" s="97">
        <v>0</v>
      </c>
      <c r="E68" s="59">
        <f>D$63*TOTAL!I$1</f>
        <v>2144.35</v>
      </c>
      <c r="F68" s="60">
        <f>E68*D68</f>
        <v>0</v>
      </c>
      <c r="G68" s="99" t="e">
        <f>VLOOKUP(A68,'E 08 AGOSTO 2022'!A:C,3,FALSE)</f>
        <v>#N/A</v>
      </c>
      <c r="H68" s="6"/>
      <c r="I68" s="6"/>
    </row>
    <row r="69" spans="1:9" ht="15.75" hidden="1">
      <c r="A69" s="28" t="s">
        <v>693</v>
      </c>
      <c r="B69" s="28" t="s">
        <v>694</v>
      </c>
      <c r="C69" s="97" t="s">
        <v>657</v>
      </c>
      <c r="D69" s="97">
        <v>0</v>
      </c>
      <c r="E69" s="59">
        <f>D$63*TOTAL!I$1</f>
        <v>2144.35</v>
      </c>
      <c r="F69" s="60">
        <f>E69*D69</f>
        <v>0</v>
      </c>
      <c r="G69" s="99" t="e">
        <f>VLOOKUP(A69,'E 08 AGOSTO 2022'!A:C,3,FALSE)</f>
        <v>#N/A</v>
      </c>
      <c r="H69" s="6"/>
      <c r="I69" s="6"/>
    </row>
    <row r="70" spans="1:9" ht="15.75">
      <c r="A70" s="38"/>
      <c r="B70" s="47" t="s">
        <v>695</v>
      </c>
      <c r="C70" s="38"/>
      <c r="D70" s="100">
        <f>SUM(D65:D69)</f>
        <v>0</v>
      </c>
      <c r="E70" s="60"/>
      <c r="F70" s="60">
        <f>SUM(F65:F69)</f>
        <v>0</v>
      </c>
      <c r="G70" s="99"/>
      <c r="H70" s="6"/>
      <c r="I70" s="6"/>
    </row>
    <row r="71" spans="1:9" ht="15.75" hidden="1">
      <c r="A71" s="106" t="s">
        <v>696</v>
      </c>
      <c r="B71" s="55"/>
      <c r="C71" s="55"/>
      <c r="D71" s="56" t="s">
        <v>2215</v>
      </c>
      <c r="E71" s="55" t="s">
        <v>369</v>
      </c>
      <c r="F71" s="41"/>
      <c r="G71" s="99"/>
      <c r="H71" s="6"/>
      <c r="I71" s="6"/>
    </row>
    <row r="72" spans="1:9" ht="15.75" hidden="1">
      <c r="A72" s="106"/>
      <c r="B72" s="234"/>
      <c r="C72" s="234"/>
      <c r="D72" s="56">
        <v>3199</v>
      </c>
      <c r="E72" s="234" t="s">
        <v>595</v>
      </c>
      <c r="F72" s="41"/>
      <c r="G72" s="99"/>
      <c r="H72" s="6"/>
      <c r="I72" s="6"/>
    </row>
    <row r="73" spans="1:9" ht="15.75" hidden="1">
      <c r="A73" s="55" t="s">
        <v>402</v>
      </c>
      <c r="B73" s="55" t="s">
        <v>370</v>
      </c>
      <c r="C73" s="55" t="s">
        <v>371</v>
      </c>
      <c r="D73" s="107" t="s">
        <v>372</v>
      </c>
      <c r="E73" s="55"/>
      <c r="F73" s="55" t="s">
        <v>375</v>
      </c>
      <c r="G73" s="99"/>
      <c r="H73" s="6"/>
      <c r="I73" s="6"/>
    </row>
    <row r="74" spans="1:9" ht="15.75" hidden="1">
      <c r="A74" s="28" t="s">
        <v>697</v>
      </c>
      <c r="B74" s="28" t="s">
        <v>698</v>
      </c>
      <c r="C74" s="97" t="s">
        <v>607</v>
      </c>
      <c r="D74" s="97">
        <v>0</v>
      </c>
      <c r="E74" s="59">
        <f>D$72*TOTAL!I$1</f>
        <v>2079.35</v>
      </c>
      <c r="F74" s="60">
        <f t="shared" ref="F74:F84" si="4">E74*D74</f>
        <v>0</v>
      </c>
      <c r="G74" s="99" t="e">
        <f>VLOOKUP(A74,'E 08 AGOSTO 2022'!A:C,3,FALSE)</f>
        <v>#N/A</v>
      </c>
      <c r="H74" s="6"/>
      <c r="I74" s="6"/>
    </row>
    <row r="75" spans="1:9" ht="15.75" hidden="1">
      <c r="A75" s="28" t="s">
        <v>699</v>
      </c>
      <c r="B75" s="28" t="s">
        <v>700</v>
      </c>
      <c r="C75" s="97" t="s">
        <v>610</v>
      </c>
      <c r="D75" s="97">
        <v>0</v>
      </c>
      <c r="E75" s="59">
        <f>D$72*TOTAL!I$1</f>
        <v>2079.35</v>
      </c>
      <c r="F75" s="60">
        <f t="shared" si="4"/>
        <v>0</v>
      </c>
      <c r="G75" s="99" t="e">
        <f>VLOOKUP(A75,'E 08 AGOSTO 2022'!A:C,3,FALSE)</f>
        <v>#N/A</v>
      </c>
      <c r="H75" s="6"/>
      <c r="I75" s="6"/>
    </row>
    <row r="76" spans="1:9" ht="15.75" hidden="1">
      <c r="A76" s="28" t="s">
        <v>701</v>
      </c>
      <c r="B76" s="28" t="s">
        <v>702</v>
      </c>
      <c r="C76" s="97" t="s">
        <v>651</v>
      </c>
      <c r="D76" s="97">
        <v>0</v>
      </c>
      <c r="E76" s="59">
        <f>D$72*TOTAL!I$1</f>
        <v>2079.35</v>
      </c>
      <c r="F76" s="60">
        <f t="shared" si="4"/>
        <v>0</v>
      </c>
      <c r="G76" s="99" t="e">
        <f>VLOOKUP(A76,'E 08 AGOSTO 2022'!A:C,3,FALSE)</f>
        <v>#N/A</v>
      </c>
      <c r="H76" s="6"/>
    </row>
    <row r="77" spans="1:9" ht="15.75" hidden="1">
      <c r="A77" s="28" t="s">
        <v>703</v>
      </c>
      <c r="B77" s="28" t="s">
        <v>704</v>
      </c>
      <c r="C77" s="97" t="s">
        <v>654</v>
      </c>
      <c r="D77" s="97">
        <v>0</v>
      </c>
      <c r="E77" s="59">
        <f>D$72*TOTAL!I$1</f>
        <v>2079.35</v>
      </c>
      <c r="F77" s="60">
        <f t="shared" si="4"/>
        <v>0</v>
      </c>
      <c r="G77" s="99" t="str">
        <f>VLOOKUP(A77,'E 08 AGOSTO 2022'!A:C,3,FALSE)</f>
        <v>1</v>
      </c>
      <c r="H77" s="6"/>
    </row>
    <row r="78" spans="1:9" ht="15.75" hidden="1">
      <c r="A78" s="28" t="s">
        <v>705</v>
      </c>
      <c r="B78" s="28" t="s">
        <v>706</v>
      </c>
      <c r="C78" s="97" t="s">
        <v>657</v>
      </c>
      <c r="D78" s="97">
        <v>0</v>
      </c>
      <c r="E78" s="59">
        <f>D$72*TOTAL!I$1</f>
        <v>2079.35</v>
      </c>
      <c r="F78" s="60">
        <f t="shared" si="4"/>
        <v>0</v>
      </c>
      <c r="G78" s="99" t="e">
        <f>VLOOKUP(A78,'E 08 AGOSTO 2022'!A:C,3,FALSE)</f>
        <v>#N/A</v>
      </c>
      <c r="H78" s="6"/>
    </row>
    <row r="79" spans="1:9" ht="15.75" hidden="1">
      <c r="A79" s="28" t="s">
        <v>707</v>
      </c>
      <c r="B79" s="28" t="s">
        <v>708</v>
      </c>
      <c r="C79" s="97" t="s">
        <v>660</v>
      </c>
      <c r="D79" s="97">
        <v>0</v>
      </c>
      <c r="E79" s="59">
        <f>D$72*TOTAL!I$1</f>
        <v>2079.35</v>
      </c>
      <c r="F79" s="60">
        <f t="shared" si="4"/>
        <v>0</v>
      </c>
      <c r="G79" s="99" t="e">
        <f>VLOOKUP(A79,'E 08 AGOSTO 2022'!A:C,3,FALSE)</f>
        <v>#N/A</v>
      </c>
      <c r="H79" s="6"/>
    </row>
    <row r="80" spans="1:9" ht="15.75" hidden="1">
      <c r="A80" s="28" t="s">
        <v>709</v>
      </c>
      <c r="B80" s="28" t="s">
        <v>710</v>
      </c>
      <c r="C80" s="97" t="s">
        <v>607</v>
      </c>
      <c r="D80" s="97">
        <v>0</v>
      </c>
      <c r="E80" s="59">
        <f>D$72*TOTAL!I$1</f>
        <v>2079.35</v>
      </c>
      <c r="F80" s="60">
        <f t="shared" si="4"/>
        <v>0</v>
      </c>
      <c r="G80" s="99" t="e">
        <f>VLOOKUP(A80,'E 08 AGOSTO 2022'!A:C,3,FALSE)</f>
        <v>#N/A</v>
      </c>
      <c r="H80" s="6"/>
    </row>
    <row r="81" spans="1:62" ht="15.75" hidden="1">
      <c r="A81" s="28" t="s">
        <v>711</v>
      </c>
      <c r="B81" s="28" t="s">
        <v>712</v>
      </c>
      <c r="C81" s="97" t="s">
        <v>610</v>
      </c>
      <c r="D81" s="97">
        <v>0</v>
      </c>
      <c r="E81" s="59">
        <f>D$72*TOTAL!I$1</f>
        <v>2079.35</v>
      </c>
      <c r="F81" s="60">
        <f t="shared" si="4"/>
        <v>0</v>
      </c>
      <c r="G81" s="99" t="e">
        <f>VLOOKUP(A81,'E 08 AGOSTO 2022'!A:C,3,FALSE)</f>
        <v>#N/A</v>
      </c>
      <c r="H81" s="6"/>
    </row>
    <row r="82" spans="1:62" ht="15.75" hidden="1">
      <c r="A82" s="28" t="s">
        <v>713</v>
      </c>
      <c r="B82" s="28" t="s">
        <v>714</v>
      </c>
      <c r="C82" s="97" t="s">
        <v>651</v>
      </c>
      <c r="D82" s="97">
        <v>0</v>
      </c>
      <c r="E82" s="59">
        <f>D$72*TOTAL!I$1</f>
        <v>2079.35</v>
      </c>
      <c r="F82" s="60">
        <f t="shared" si="4"/>
        <v>0</v>
      </c>
      <c r="G82" s="99" t="e">
        <f>VLOOKUP(A82,'E 08 AGOSTO 2022'!A:C,3,FALSE)</f>
        <v>#N/A</v>
      </c>
      <c r="H82" s="6"/>
    </row>
    <row r="83" spans="1:62" ht="15.75" hidden="1">
      <c r="A83" s="28" t="s">
        <v>715</v>
      </c>
      <c r="B83" s="28" t="s">
        <v>716</v>
      </c>
      <c r="C83" s="97" t="s">
        <v>654</v>
      </c>
      <c r="D83" s="97">
        <v>0</v>
      </c>
      <c r="E83" s="59">
        <f>D$72*TOTAL!I$1</f>
        <v>2079.35</v>
      </c>
      <c r="F83" s="60">
        <f t="shared" si="4"/>
        <v>0</v>
      </c>
      <c r="G83" s="99" t="e">
        <f>VLOOKUP(A83,'E 08 AGOSTO 2022'!A:C,3,FALSE)</f>
        <v>#N/A</v>
      </c>
      <c r="H83" s="6"/>
    </row>
    <row r="84" spans="1:62" ht="15.75" hidden="1">
      <c r="A84" s="28" t="s">
        <v>717</v>
      </c>
      <c r="B84" s="28" t="s">
        <v>718</v>
      </c>
      <c r="C84" s="97" t="s">
        <v>657</v>
      </c>
      <c r="D84" s="97">
        <v>0</v>
      </c>
      <c r="E84" s="59">
        <f>D$72*TOTAL!I$1</f>
        <v>2079.35</v>
      </c>
      <c r="F84" s="60">
        <f t="shared" si="4"/>
        <v>0</v>
      </c>
      <c r="G84" s="99" t="e">
        <f>VLOOKUP(A84,'E 08 AGOSTO 2022'!A:C,3,FALSE)</f>
        <v>#N/A</v>
      </c>
      <c r="H84" s="6"/>
    </row>
    <row r="85" spans="1:62" ht="15.75" hidden="1">
      <c r="A85" s="38"/>
      <c r="B85" s="47" t="s">
        <v>719</v>
      </c>
      <c r="C85" s="38"/>
      <c r="D85" s="100">
        <f>SUM(D74:D84)</f>
        <v>0</v>
      </c>
      <c r="E85" s="60"/>
      <c r="F85" s="60">
        <f>SUM(F74:F84)</f>
        <v>0</v>
      </c>
      <c r="G85" s="99"/>
      <c r="H85" s="6"/>
    </row>
    <row r="86" spans="1:62" ht="15.75">
      <c r="A86" s="429" t="s">
        <v>720</v>
      </c>
      <c r="B86" s="55"/>
      <c r="C86" s="64"/>
      <c r="D86" s="56" t="s">
        <v>2215</v>
      </c>
      <c r="E86" s="55" t="s">
        <v>369</v>
      </c>
      <c r="F86" s="112"/>
      <c r="G86" s="99"/>
      <c r="H86" s="24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</row>
    <row r="87" spans="1:62" ht="15.75">
      <c r="A87" s="430"/>
      <c r="B87" s="114"/>
      <c r="C87" s="64"/>
      <c r="D87" s="234">
        <v>2899</v>
      </c>
      <c r="E87" s="234" t="s">
        <v>595</v>
      </c>
      <c r="F87" s="112"/>
      <c r="G87" s="99"/>
      <c r="H87" s="24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</row>
    <row r="88" spans="1:62" ht="15.75">
      <c r="A88" s="113" t="s">
        <v>3</v>
      </c>
      <c r="B88" s="114" t="s">
        <v>370</v>
      </c>
      <c r="C88" s="114" t="s">
        <v>371</v>
      </c>
      <c r="D88" s="115" t="s">
        <v>372</v>
      </c>
      <c r="E88" s="55"/>
      <c r="F88" s="55" t="s">
        <v>375</v>
      </c>
      <c r="G88" s="99"/>
      <c r="H88" s="24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</row>
    <row r="89" spans="1:62" ht="15.75">
      <c r="A89" s="28" t="s">
        <v>721</v>
      </c>
      <c r="B89" s="28" t="s">
        <v>722</v>
      </c>
      <c r="C89" s="97" t="s">
        <v>607</v>
      </c>
      <c r="D89" s="97">
        <v>0</v>
      </c>
      <c r="E89" s="59">
        <f>D$87*TOTAL!I$1</f>
        <v>1884.3500000000001</v>
      </c>
      <c r="F89" s="60">
        <f t="shared" ref="F89:F98" si="5">E89*D89</f>
        <v>0</v>
      </c>
      <c r="G89" s="99" t="str">
        <f>VLOOKUP(A89,'E 08 AGOSTO 2022'!A:C,3,FALSE)</f>
        <v>10</v>
      </c>
      <c r="H89" s="6"/>
    </row>
    <row r="90" spans="1:62" ht="15.75">
      <c r="A90" s="28" t="s">
        <v>723</v>
      </c>
      <c r="B90" s="28" t="s">
        <v>724</v>
      </c>
      <c r="C90" s="97" t="s">
        <v>610</v>
      </c>
      <c r="D90" s="97">
        <v>0</v>
      </c>
      <c r="E90" s="59">
        <f>D$87*TOTAL!I$1</f>
        <v>1884.3500000000001</v>
      </c>
      <c r="F90" s="60">
        <f t="shared" si="5"/>
        <v>0</v>
      </c>
      <c r="G90" s="99" t="str">
        <f>VLOOKUP(A90,'E 08 AGOSTO 2022'!A:C,3,FALSE)</f>
        <v>MAS DE 20</v>
      </c>
      <c r="H90" s="6"/>
    </row>
    <row r="91" spans="1:62" ht="15.75">
      <c r="A91" s="28" t="s">
        <v>725</v>
      </c>
      <c r="B91" s="28" t="s">
        <v>726</v>
      </c>
      <c r="C91" s="97" t="s">
        <v>651</v>
      </c>
      <c r="D91" s="97">
        <v>0</v>
      </c>
      <c r="E91" s="59">
        <f>D$87*TOTAL!I$1</f>
        <v>1884.3500000000001</v>
      </c>
      <c r="F91" s="60">
        <f t="shared" si="5"/>
        <v>0</v>
      </c>
      <c r="G91" s="99" t="str">
        <f>VLOOKUP(A91,'E 08 AGOSTO 2022'!A:C,3,FALSE)</f>
        <v>MAS DE 20</v>
      </c>
      <c r="H91" s="6"/>
    </row>
    <row r="92" spans="1:62" ht="15.75">
      <c r="A92" s="28" t="s">
        <v>727</v>
      </c>
      <c r="B92" s="28" t="s">
        <v>728</v>
      </c>
      <c r="C92" s="97" t="s">
        <v>654</v>
      </c>
      <c r="D92" s="97">
        <v>0</v>
      </c>
      <c r="E92" s="59">
        <f>D$87*TOTAL!I$1</f>
        <v>1884.3500000000001</v>
      </c>
      <c r="F92" s="60">
        <f t="shared" si="5"/>
        <v>0</v>
      </c>
      <c r="G92" s="99" t="str">
        <f>VLOOKUP(A92,'E 08 AGOSTO 2022'!A:C,3,FALSE)</f>
        <v>MAS DE 20</v>
      </c>
      <c r="H92" s="6"/>
    </row>
    <row r="93" spans="1:62" ht="15.75">
      <c r="A93" s="28" t="s">
        <v>729</v>
      </c>
      <c r="B93" s="28" t="s">
        <v>730</v>
      </c>
      <c r="C93" s="97" t="s">
        <v>657</v>
      </c>
      <c r="D93" s="97">
        <v>0</v>
      </c>
      <c r="E93" s="59">
        <f>D$87*TOTAL!I$1</f>
        <v>1884.3500000000001</v>
      </c>
      <c r="F93" s="60">
        <f t="shared" si="5"/>
        <v>0</v>
      </c>
      <c r="G93" s="99" t="str">
        <f>VLOOKUP(A93,'E 08 AGOSTO 2022'!A:C,3,FALSE)</f>
        <v>2</v>
      </c>
      <c r="H93" s="6"/>
    </row>
    <row r="94" spans="1:62" ht="15.75">
      <c r="A94" s="28" t="s">
        <v>731</v>
      </c>
      <c r="B94" s="28" t="s">
        <v>732</v>
      </c>
      <c r="C94" s="97" t="s">
        <v>607</v>
      </c>
      <c r="D94" s="97">
        <v>0</v>
      </c>
      <c r="E94" s="59">
        <f>D$87*TOTAL!I$1</f>
        <v>1884.3500000000001</v>
      </c>
      <c r="F94" s="60">
        <f t="shared" si="5"/>
        <v>0</v>
      </c>
      <c r="G94" s="99" t="str">
        <f>VLOOKUP(A94,'E 08 AGOSTO 2022'!A:C,3,FALSE)</f>
        <v>19</v>
      </c>
      <c r="H94" s="6"/>
    </row>
    <row r="95" spans="1:62" ht="15.75">
      <c r="A95" s="28" t="s">
        <v>733</v>
      </c>
      <c r="B95" s="28" t="s">
        <v>734</v>
      </c>
      <c r="C95" s="97" t="s">
        <v>610</v>
      </c>
      <c r="D95" s="97">
        <v>0</v>
      </c>
      <c r="E95" s="59">
        <f>D$87*TOTAL!I$1</f>
        <v>1884.3500000000001</v>
      </c>
      <c r="F95" s="60">
        <f t="shared" si="5"/>
        <v>0</v>
      </c>
      <c r="G95" s="99" t="str">
        <f>VLOOKUP(A95,'E 08 AGOSTO 2022'!A:C,3,FALSE)</f>
        <v>MAS DE 20</v>
      </c>
      <c r="H95" s="6"/>
    </row>
    <row r="96" spans="1:62" ht="15.75">
      <c r="A96" s="28" t="s">
        <v>735</v>
      </c>
      <c r="B96" s="28" t="s">
        <v>736</v>
      </c>
      <c r="C96" s="97" t="s">
        <v>651</v>
      </c>
      <c r="D96" s="97">
        <v>0</v>
      </c>
      <c r="E96" s="59">
        <f>D$87*TOTAL!I$1</f>
        <v>1884.3500000000001</v>
      </c>
      <c r="F96" s="60">
        <f t="shared" si="5"/>
        <v>0</v>
      </c>
      <c r="G96" s="99" t="str">
        <f>VLOOKUP(A96,'E 08 AGOSTO 2022'!A:C,3,FALSE)</f>
        <v>MAS DE 20</v>
      </c>
      <c r="H96" s="6"/>
    </row>
    <row r="97" spans="1:8" ht="15.75">
      <c r="A97" s="28" t="s">
        <v>737</v>
      </c>
      <c r="B97" s="28" t="s">
        <v>738</v>
      </c>
      <c r="C97" s="97" t="s">
        <v>654</v>
      </c>
      <c r="D97" s="97">
        <v>0</v>
      </c>
      <c r="E97" s="59">
        <f>D$87*TOTAL!I$1</f>
        <v>1884.3500000000001</v>
      </c>
      <c r="F97" s="60">
        <f t="shared" si="5"/>
        <v>0</v>
      </c>
      <c r="G97" s="99" t="str">
        <f>VLOOKUP(A97,'E 08 AGOSTO 2022'!A:C,3,FALSE)</f>
        <v>19</v>
      </c>
      <c r="H97" s="6"/>
    </row>
    <row r="98" spans="1:8" ht="15.75" hidden="1">
      <c r="A98" s="28" t="s">
        <v>739</v>
      </c>
      <c r="B98" s="28" t="s">
        <v>740</v>
      </c>
      <c r="C98" s="97" t="s">
        <v>657</v>
      </c>
      <c r="D98" s="97">
        <v>0</v>
      </c>
      <c r="E98" s="59">
        <f>D$87*TOTAL!I$1</f>
        <v>1884.3500000000001</v>
      </c>
      <c r="F98" s="60">
        <f t="shared" si="5"/>
        <v>0</v>
      </c>
      <c r="G98" s="99" t="e">
        <f>VLOOKUP(A98,'E 08 AGOSTO 2022'!A:C,3,FALSE)</f>
        <v>#N/A</v>
      </c>
      <c r="H98" s="6"/>
    </row>
    <row r="99" spans="1:8" ht="15.75">
      <c r="A99" s="38"/>
      <c r="B99" s="47" t="s">
        <v>503</v>
      </c>
      <c r="C99" s="38"/>
      <c r="D99" s="100">
        <f>SUM(D89:D98)</f>
        <v>0</v>
      </c>
      <c r="E99" s="60"/>
      <c r="F99" s="60">
        <f>SUM(F89:F98)</f>
        <v>0</v>
      </c>
      <c r="G99" s="99"/>
      <c r="H99" s="6"/>
    </row>
    <row r="100" spans="1:8" ht="15.75" hidden="1">
      <c r="A100" s="117" t="s">
        <v>741</v>
      </c>
      <c r="B100" s="64"/>
      <c r="C100" s="64"/>
      <c r="D100" s="56" t="s">
        <v>2161</v>
      </c>
      <c r="E100" s="55" t="s">
        <v>369</v>
      </c>
      <c r="F100" s="112"/>
      <c r="G100" s="99"/>
      <c r="H100" s="6"/>
    </row>
    <row r="101" spans="1:8" ht="15.75" hidden="1">
      <c r="A101" s="117"/>
      <c r="B101" s="64"/>
      <c r="C101" s="64"/>
      <c r="D101" s="59">
        <v>2699</v>
      </c>
      <c r="E101" s="234"/>
      <c r="F101" s="112"/>
      <c r="G101" s="99"/>
      <c r="H101" s="6"/>
    </row>
    <row r="102" spans="1:8" ht="16.5" hidden="1" customHeight="1">
      <c r="A102" s="113" t="s">
        <v>3</v>
      </c>
      <c r="B102" s="114" t="s">
        <v>370</v>
      </c>
      <c r="C102" s="114" t="s">
        <v>371</v>
      </c>
      <c r="D102" s="115" t="s">
        <v>372</v>
      </c>
      <c r="E102" s="55" t="s">
        <v>595</v>
      </c>
      <c r="F102" s="55" t="s">
        <v>375</v>
      </c>
      <c r="G102" s="99"/>
      <c r="H102" s="6"/>
    </row>
    <row r="103" spans="1:8" ht="15.75" hidden="1">
      <c r="A103" s="28" t="s">
        <v>742</v>
      </c>
      <c r="B103" s="28" t="s">
        <v>743</v>
      </c>
      <c r="C103" s="97" t="s">
        <v>607</v>
      </c>
      <c r="D103" s="97">
        <v>0</v>
      </c>
      <c r="E103" s="59">
        <f>D$101*TOTAL!I$1</f>
        <v>1754.3500000000001</v>
      </c>
      <c r="F103" s="60">
        <f>E103*D103</f>
        <v>0</v>
      </c>
      <c r="G103" s="99" t="e">
        <f>VLOOKUP(A103,'E 08 AGOSTO 2022'!A:C,3,FALSE)</f>
        <v>#N/A</v>
      </c>
      <c r="H103" s="6"/>
    </row>
    <row r="104" spans="1:8" ht="15.75" hidden="1">
      <c r="A104" s="28" t="s">
        <v>744</v>
      </c>
      <c r="B104" s="28" t="s">
        <v>745</v>
      </c>
      <c r="C104" s="97" t="s">
        <v>651</v>
      </c>
      <c r="D104" s="97">
        <v>0</v>
      </c>
      <c r="E104" s="59">
        <f>D$101*TOTAL!I$1</f>
        <v>1754.3500000000001</v>
      </c>
      <c r="F104" s="60">
        <f>E104*D104</f>
        <v>0</v>
      </c>
      <c r="G104" s="99" t="e">
        <f>VLOOKUP(A104,'E 08 AGOSTO 2022'!A:C,3,FALSE)</f>
        <v>#N/A</v>
      </c>
      <c r="H104" s="6"/>
    </row>
    <row r="105" spans="1:8" ht="15.75" hidden="1">
      <c r="A105" s="28" t="s">
        <v>746</v>
      </c>
      <c r="B105" s="28" t="s">
        <v>747</v>
      </c>
      <c r="C105" s="97" t="s">
        <v>654</v>
      </c>
      <c r="D105" s="97">
        <v>0</v>
      </c>
      <c r="E105" s="59">
        <f>D$101*TOTAL!I$1</f>
        <v>1754.3500000000001</v>
      </c>
      <c r="F105" s="60">
        <f>E105*D105</f>
        <v>0</v>
      </c>
      <c r="G105" s="99" t="e">
        <f>VLOOKUP(A105,'E 08 AGOSTO 2022'!A:C,3,FALSE)</f>
        <v>#N/A</v>
      </c>
      <c r="H105" s="6"/>
    </row>
    <row r="106" spans="1:8" ht="15.75" hidden="1">
      <c r="A106" s="28" t="s">
        <v>748</v>
      </c>
      <c r="B106" s="28" t="s">
        <v>749</v>
      </c>
      <c r="C106" s="97" t="s">
        <v>657</v>
      </c>
      <c r="D106" s="97">
        <v>0</v>
      </c>
      <c r="E106" s="59">
        <f>D$101*TOTAL!I$1</f>
        <v>1754.3500000000001</v>
      </c>
      <c r="F106" s="60">
        <f>E106*D106</f>
        <v>0</v>
      </c>
      <c r="G106" s="99" t="e">
        <f>VLOOKUP(A106,'E 08 AGOSTO 2022'!A:C,3,FALSE)</f>
        <v>#N/A</v>
      </c>
      <c r="H106" s="6"/>
    </row>
    <row r="107" spans="1:8" ht="15.75" hidden="1">
      <c r="A107" s="28" t="s">
        <v>750</v>
      </c>
      <c r="B107" s="28" t="s">
        <v>751</v>
      </c>
      <c r="C107" s="97" t="s">
        <v>660</v>
      </c>
      <c r="D107" s="97">
        <v>0</v>
      </c>
      <c r="E107" s="59">
        <f>D$101*TOTAL!I$1</f>
        <v>1754.3500000000001</v>
      </c>
      <c r="F107" s="60">
        <f>E107*D107</f>
        <v>0</v>
      </c>
      <c r="G107" s="99" t="e">
        <f>VLOOKUP(A107,'E 08 AGOSTO 2022'!A:C,3,FALSE)</f>
        <v>#N/A</v>
      </c>
      <c r="H107" s="6"/>
    </row>
    <row r="108" spans="1:8" ht="15.75" hidden="1">
      <c r="A108" s="108"/>
      <c r="B108" s="47" t="s">
        <v>752</v>
      </c>
      <c r="C108" s="38"/>
      <c r="D108" s="100">
        <f>SUM(D103:D107)</f>
        <v>0</v>
      </c>
      <c r="E108" s="60"/>
      <c r="F108" s="60">
        <f>SUM(F103:F107)</f>
        <v>0</v>
      </c>
      <c r="G108" s="99"/>
      <c r="H108" s="6"/>
    </row>
    <row r="109" spans="1:8" ht="15.75">
      <c r="A109" s="431" t="s">
        <v>753</v>
      </c>
      <c r="B109" s="64"/>
      <c r="C109" s="64"/>
      <c r="D109" s="56" t="s">
        <v>2215</v>
      </c>
      <c r="E109" s="55" t="s">
        <v>369</v>
      </c>
      <c r="F109" s="112"/>
      <c r="G109" s="99"/>
      <c r="H109" s="6"/>
    </row>
    <row r="110" spans="1:8" ht="15.75">
      <c r="A110" s="432"/>
      <c r="B110" s="64"/>
      <c r="C110" s="64"/>
      <c r="D110" s="234">
        <v>2699</v>
      </c>
      <c r="E110" s="234" t="s">
        <v>595</v>
      </c>
      <c r="F110" s="112"/>
      <c r="G110" s="99"/>
      <c r="H110" s="6"/>
    </row>
    <row r="111" spans="1:8" ht="15.75">
      <c r="A111" s="113" t="s">
        <v>3</v>
      </c>
      <c r="B111" s="114" t="s">
        <v>370</v>
      </c>
      <c r="C111" s="114" t="s">
        <v>371</v>
      </c>
      <c r="D111" s="115" t="s">
        <v>372</v>
      </c>
      <c r="E111" s="55"/>
      <c r="F111" s="55" t="s">
        <v>375</v>
      </c>
      <c r="G111" s="99"/>
      <c r="H111" s="6"/>
    </row>
    <row r="112" spans="1:8" ht="15.75" hidden="1">
      <c r="A112" s="28" t="s">
        <v>754</v>
      </c>
      <c r="B112" s="28" t="s">
        <v>755</v>
      </c>
      <c r="C112" s="97" t="s">
        <v>607</v>
      </c>
      <c r="D112" s="97">
        <v>0</v>
      </c>
      <c r="E112" s="59">
        <f>D$110*TOTAL!I$1</f>
        <v>1754.3500000000001</v>
      </c>
      <c r="F112" s="60">
        <f t="shared" ref="F112:F122" si="6">E112*D112</f>
        <v>0</v>
      </c>
      <c r="G112" s="99" t="e">
        <f>VLOOKUP(A112,'E 08 AGOSTO 2022'!A:C,3,FALSE)</f>
        <v>#N/A</v>
      </c>
      <c r="H112" s="6"/>
    </row>
    <row r="113" spans="1:9" ht="15.75" hidden="1">
      <c r="A113" s="28" t="s">
        <v>756</v>
      </c>
      <c r="B113" s="28" t="s">
        <v>757</v>
      </c>
      <c r="C113" s="97" t="s">
        <v>610</v>
      </c>
      <c r="D113" s="97">
        <v>0</v>
      </c>
      <c r="E113" s="59">
        <f>D$110*TOTAL!I$1</f>
        <v>1754.3500000000001</v>
      </c>
      <c r="F113" s="60">
        <f t="shared" si="6"/>
        <v>0</v>
      </c>
      <c r="G113" s="99" t="e">
        <f>VLOOKUP(A113,'E 08 AGOSTO 2022'!A:C,3,FALSE)</f>
        <v>#N/A</v>
      </c>
      <c r="H113" s="6"/>
    </row>
    <row r="114" spans="1:9" ht="15.75" hidden="1">
      <c r="A114" s="28" t="s">
        <v>758</v>
      </c>
      <c r="B114" s="28" t="s">
        <v>759</v>
      </c>
      <c r="C114" s="97" t="s">
        <v>651</v>
      </c>
      <c r="D114" s="97">
        <v>0</v>
      </c>
      <c r="E114" s="59">
        <f>D$110*TOTAL!I$1</f>
        <v>1754.3500000000001</v>
      </c>
      <c r="F114" s="60">
        <f t="shared" si="6"/>
        <v>0</v>
      </c>
      <c r="G114" s="99" t="e">
        <f>VLOOKUP(A114,'E 08 AGOSTO 2022'!A:C,3,FALSE)</f>
        <v>#N/A</v>
      </c>
      <c r="H114" s="6"/>
    </row>
    <row r="115" spans="1:9" ht="15.75">
      <c r="A115" s="28" t="s">
        <v>760</v>
      </c>
      <c r="B115" s="28" t="s">
        <v>761</v>
      </c>
      <c r="C115" s="97" t="s">
        <v>654</v>
      </c>
      <c r="D115" s="97">
        <v>0</v>
      </c>
      <c r="E115" s="59">
        <f>D$110*TOTAL!I$1</f>
        <v>1754.3500000000001</v>
      </c>
      <c r="F115" s="60">
        <f t="shared" si="6"/>
        <v>0</v>
      </c>
      <c r="G115" s="99" t="str">
        <f>VLOOKUP(A115,'E 08 AGOSTO 2022'!A:C,3,FALSE)</f>
        <v>1</v>
      </c>
      <c r="H115" s="6"/>
      <c r="I115" s="6"/>
    </row>
    <row r="116" spans="1:9" ht="15.75" hidden="1">
      <c r="A116" s="28" t="s">
        <v>762</v>
      </c>
      <c r="B116" s="28" t="s">
        <v>763</v>
      </c>
      <c r="C116" s="97" t="s">
        <v>657</v>
      </c>
      <c r="D116" s="97">
        <v>0</v>
      </c>
      <c r="E116" s="59">
        <f>D$110*TOTAL!I$1</f>
        <v>1754.3500000000001</v>
      </c>
      <c r="F116" s="60">
        <f t="shared" si="6"/>
        <v>0</v>
      </c>
      <c r="G116" s="99" t="e">
        <f>VLOOKUP(A116,'E 08 AGOSTO 2022'!A:C,3,FALSE)</f>
        <v>#N/A</v>
      </c>
      <c r="H116" s="6"/>
      <c r="I116" s="6"/>
    </row>
    <row r="117" spans="1:9" ht="15.75" hidden="1">
      <c r="A117" s="28" t="s">
        <v>764</v>
      </c>
      <c r="B117" s="28" t="s">
        <v>765</v>
      </c>
      <c r="C117" s="97" t="s">
        <v>660</v>
      </c>
      <c r="D117" s="97">
        <v>0</v>
      </c>
      <c r="E117" s="59">
        <f>D$110*TOTAL!I$1</f>
        <v>1754.3500000000001</v>
      </c>
      <c r="F117" s="60">
        <f t="shared" si="6"/>
        <v>0</v>
      </c>
      <c r="G117" s="99" t="e">
        <f>VLOOKUP(A117,'E 08 AGOSTO 2022'!A:C,3,FALSE)</f>
        <v>#N/A</v>
      </c>
      <c r="H117" s="6"/>
      <c r="I117" s="6"/>
    </row>
    <row r="118" spans="1:9" ht="15.75" hidden="1">
      <c r="A118" s="28" t="s">
        <v>766</v>
      </c>
      <c r="B118" s="28" t="s">
        <v>767</v>
      </c>
      <c r="C118" s="97" t="s">
        <v>607</v>
      </c>
      <c r="D118" s="97">
        <v>0</v>
      </c>
      <c r="E118" s="59">
        <f>D$110*TOTAL!I$1</f>
        <v>1754.3500000000001</v>
      </c>
      <c r="F118" s="60">
        <f t="shared" si="6"/>
        <v>0</v>
      </c>
      <c r="G118" s="99" t="e">
        <f>VLOOKUP(A118,'E 08 AGOSTO 2022'!A:C,3,FALSE)</f>
        <v>#N/A</v>
      </c>
      <c r="H118" s="6"/>
    </row>
    <row r="119" spans="1:9" ht="15.75" hidden="1">
      <c r="A119" s="28" t="s">
        <v>768</v>
      </c>
      <c r="B119" s="28" t="s">
        <v>769</v>
      </c>
      <c r="C119" s="97" t="s">
        <v>610</v>
      </c>
      <c r="D119" s="97">
        <v>0</v>
      </c>
      <c r="E119" s="59">
        <f>D$110*TOTAL!I$1</f>
        <v>1754.3500000000001</v>
      </c>
      <c r="F119" s="60">
        <f t="shared" si="6"/>
        <v>0</v>
      </c>
      <c r="G119" s="99" t="e">
        <f>VLOOKUP(A119,'E 08 AGOSTO 2022'!A:C,3,FALSE)</f>
        <v>#N/A</v>
      </c>
      <c r="H119" s="6"/>
    </row>
    <row r="120" spans="1:9" ht="15.75">
      <c r="A120" s="28" t="s">
        <v>770</v>
      </c>
      <c r="B120" s="28" t="s">
        <v>771</v>
      </c>
      <c r="C120" s="97" t="s">
        <v>651</v>
      </c>
      <c r="D120" s="97">
        <v>0</v>
      </c>
      <c r="E120" s="59">
        <f>D$110*TOTAL!I$1</f>
        <v>1754.3500000000001</v>
      </c>
      <c r="F120" s="60">
        <f t="shared" si="6"/>
        <v>0</v>
      </c>
      <c r="G120" s="99" t="str">
        <f>VLOOKUP(A120,'E 08 AGOSTO 2022'!A:C,3,FALSE)</f>
        <v>1</v>
      </c>
      <c r="H120" s="6"/>
    </row>
    <row r="121" spans="1:9" ht="15.75">
      <c r="A121" s="28" t="s">
        <v>772</v>
      </c>
      <c r="B121" s="28" t="s">
        <v>773</v>
      </c>
      <c r="C121" s="97" t="s">
        <v>654</v>
      </c>
      <c r="D121" s="97">
        <v>0</v>
      </c>
      <c r="E121" s="59">
        <f>D$110*TOTAL!I$1</f>
        <v>1754.3500000000001</v>
      </c>
      <c r="F121" s="60">
        <f t="shared" si="6"/>
        <v>0</v>
      </c>
      <c r="G121" s="99" t="str">
        <f>VLOOKUP(A121,'E 08 AGOSTO 2022'!A:C,3,FALSE)</f>
        <v>MAS DE 20</v>
      </c>
      <c r="H121" s="6"/>
    </row>
    <row r="122" spans="1:9" ht="15.75" hidden="1">
      <c r="A122" s="28" t="s">
        <v>774</v>
      </c>
      <c r="B122" s="28" t="s">
        <v>775</v>
      </c>
      <c r="C122" s="97" t="s">
        <v>657</v>
      </c>
      <c r="D122" s="97">
        <v>0</v>
      </c>
      <c r="E122" s="59">
        <f>D$110*TOTAL!I$1</f>
        <v>1754.3500000000001</v>
      </c>
      <c r="F122" s="60">
        <f t="shared" si="6"/>
        <v>0</v>
      </c>
      <c r="G122" s="99" t="e">
        <f>VLOOKUP(A122,'E 08 AGOSTO 2022'!A:C,3,FALSE)</f>
        <v>#N/A</v>
      </c>
      <c r="H122" s="6"/>
    </row>
    <row r="123" spans="1:9" ht="15.75">
      <c r="A123" s="38"/>
      <c r="B123" s="47" t="s">
        <v>776</v>
      </c>
      <c r="C123" s="38"/>
      <c r="D123" s="100">
        <f>SUM(D112:D122)</f>
        <v>0</v>
      </c>
      <c r="E123" s="60"/>
      <c r="F123" s="60">
        <f>SUM(F112:F121)</f>
        <v>0</v>
      </c>
      <c r="G123" s="99"/>
      <c r="H123" s="6"/>
    </row>
    <row r="124" spans="1:9" ht="15.75">
      <c r="A124" s="425" t="s">
        <v>777</v>
      </c>
      <c r="B124" s="55"/>
      <c r="C124" s="55"/>
      <c r="D124" s="56" t="s">
        <v>2215</v>
      </c>
      <c r="E124" s="55" t="s">
        <v>369</v>
      </c>
      <c r="F124" s="41"/>
      <c r="G124" s="99"/>
      <c r="H124" s="6"/>
    </row>
    <row r="125" spans="1:9" ht="15.75">
      <c r="A125" s="426"/>
      <c r="B125" s="234"/>
      <c r="C125" s="234"/>
      <c r="D125" s="234">
        <v>2499</v>
      </c>
      <c r="E125" s="234" t="s">
        <v>595</v>
      </c>
      <c r="F125" s="41"/>
      <c r="G125" s="99"/>
      <c r="H125" s="6"/>
    </row>
    <row r="126" spans="1:9" ht="15.75">
      <c r="A126" s="55" t="s">
        <v>3</v>
      </c>
      <c r="B126" s="55" t="s">
        <v>370</v>
      </c>
      <c r="C126" s="55" t="s">
        <v>371</v>
      </c>
      <c r="D126" s="107" t="s">
        <v>372</v>
      </c>
      <c r="E126" s="55"/>
      <c r="F126" s="55" t="s">
        <v>375</v>
      </c>
      <c r="G126" s="99"/>
      <c r="H126" s="6"/>
    </row>
    <row r="127" spans="1:9" ht="15.75" hidden="1">
      <c r="A127" s="28" t="s">
        <v>1526</v>
      </c>
      <c r="B127" s="28" t="s">
        <v>778</v>
      </c>
      <c r="C127" s="97" t="s">
        <v>607</v>
      </c>
      <c r="D127" s="97">
        <v>0</v>
      </c>
      <c r="E127" s="59">
        <f>D$125*TOTAL!I$1</f>
        <v>1624.3500000000001</v>
      </c>
      <c r="F127" s="60">
        <f>E127*D127</f>
        <v>0</v>
      </c>
      <c r="G127" s="99" t="e">
        <f>VLOOKUP(A127,'E 08 AGOSTO 2022'!A:C,3,FALSE)</f>
        <v>#N/A</v>
      </c>
      <c r="H127" s="6"/>
    </row>
    <row r="128" spans="1:9" ht="15.75">
      <c r="A128" s="28" t="s">
        <v>779</v>
      </c>
      <c r="B128" s="28" t="s">
        <v>780</v>
      </c>
      <c r="C128" s="97" t="s">
        <v>610</v>
      </c>
      <c r="D128" s="97">
        <v>0</v>
      </c>
      <c r="E128" s="59">
        <f>D$125*TOTAL!I$1</f>
        <v>1624.3500000000001</v>
      </c>
      <c r="F128" s="60">
        <f>E128*D128</f>
        <v>0</v>
      </c>
      <c r="G128" s="99" t="str">
        <f>VLOOKUP(A128,'E 08 AGOSTO 2022'!A:C,3,FALSE)</f>
        <v>5</v>
      </c>
      <c r="H128" s="6"/>
    </row>
    <row r="129" spans="1:9" ht="15.75">
      <c r="A129" s="28" t="s">
        <v>781</v>
      </c>
      <c r="B129" s="28" t="s">
        <v>782</v>
      </c>
      <c r="C129" s="97" t="s">
        <v>651</v>
      </c>
      <c r="D129" s="97">
        <v>0</v>
      </c>
      <c r="E129" s="59">
        <f>D$125*TOTAL!I$1</f>
        <v>1624.3500000000001</v>
      </c>
      <c r="F129" s="60">
        <f>E129*D129</f>
        <v>0</v>
      </c>
      <c r="G129" s="99" t="str">
        <f>VLOOKUP(A129,'E 08 AGOSTO 2022'!A:C,3,FALSE)</f>
        <v>12</v>
      </c>
      <c r="H129" s="6"/>
    </row>
    <row r="130" spans="1:9" ht="15.75">
      <c r="A130" s="28" t="s">
        <v>783</v>
      </c>
      <c r="B130" s="28" t="s">
        <v>784</v>
      </c>
      <c r="C130" s="97" t="s">
        <v>654</v>
      </c>
      <c r="D130" s="97">
        <v>0</v>
      </c>
      <c r="E130" s="59">
        <f>D$125*TOTAL!I$1</f>
        <v>1624.3500000000001</v>
      </c>
      <c r="F130" s="60">
        <f>E130*D130</f>
        <v>0</v>
      </c>
      <c r="G130" s="99" t="str">
        <f>VLOOKUP(A130,'E 08 AGOSTO 2022'!A:C,3,FALSE)</f>
        <v>MAS DE 20</v>
      </c>
      <c r="H130" s="6"/>
    </row>
    <row r="131" spans="1:9" ht="15.75">
      <c r="A131" s="28" t="s">
        <v>785</v>
      </c>
      <c r="B131" s="28" t="s">
        <v>786</v>
      </c>
      <c r="C131" s="97" t="s">
        <v>657</v>
      </c>
      <c r="D131" s="97">
        <v>0</v>
      </c>
      <c r="E131" s="59">
        <f>D$125*TOTAL!I$1</f>
        <v>1624.3500000000001</v>
      </c>
      <c r="F131" s="60">
        <f>E131*D131</f>
        <v>0</v>
      </c>
      <c r="G131" s="99" t="str">
        <f>VLOOKUP(A131,'E 08 AGOSTO 2022'!A:C,3,FALSE)</f>
        <v>6</v>
      </c>
      <c r="H131" s="6"/>
    </row>
    <row r="132" spans="1:9" ht="15.75">
      <c r="A132" s="108"/>
      <c r="B132" s="47" t="s">
        <v>752</v>
      </c>
      <c r="C132" s="38"/>
      <c r="D132" s="100">
        <f>SUM(D127:D131)</f>
        <v>0</v>
      </c>
      <c r="E132" s="60"/>
      <c r="F132" s="60">
        <f>SUM(F127:F131)</f>
        <v>0</v>
      </c>
      <c r="G132" s="99"/>
      <c r="H132" s="6"/>
    </row>
    <row r="133" spans="1:9" ht="15.75">
      <c r="A133" s="425" t="s">
        <v>787</v>
      </c>
      <c r="B133" s="55"/>
      <c r="C133" s="55"/>
      <c r="D133" s="56" t="s">
        <v>2215</v>
      </c>
      <c r="E133" s="55" t="s">
        <v>369</v>
      </c>
      <c r="F133" s="41"/>
      <c r="G133" s="99"/>
      <c r="H133" s="6"/>
      <c r="I133" s="6"/>
    </row>
    <row r="134" spans="1:9" ht="15.75">
      <c r="A134" s="426"/>
      <c r="B134" s="234"/>
      <c r="C134" s="234"/>
      <c r="D134" s="234">
        <v>3299</v>
      </c>
      <c r="E134" s="234" t="s">
        <v>595</v>
      </c>
      <c r="F134" s="41"/>
      <c r="G134" s="99"/>
      <c r="H134" s="6"/>
      <c r="I134" s="6"/>
    </row>
    <row r="135" spans="1:9" ht="15.75">
      <c r="A135" s="55" t="s">
        <v>3</v>
      </c>
      <c r="B135" s="55" t="s">
        <v>370</v>
      </c>
      <c r="C135" s="55" t="s">
        <v>371</v>
      </c>
      <c r="D135" s="107" t="s">
        <v>372</v>
      </c>
      <c r="E135" s="55"/>
      <c r="F135" s="55" t="s">
        <v>375</v>
      </c>
      <c r="G135" s="99"/>
      <c r="H135" s="6"/>
      <c r="I135" s="6"/>
    </row>
    <row r="136" spans="1:9" ht="15.75" hidden="1">
      <c r="A136" s="28" t="s">
        <v>788</v>
      </c>
      <c r="B136" s="28" t="s">
        <v>789</v>
      </c>
      <c r="C136" s="97" t="s">
        <v>607</v>
      </c>
      <c r="D136" s="97">
        <v>0</v>
      </c>
      <c r="E136" s="59">
        <f>D$134*TOTAL!I$1</f>
        <v>2144.35</v>
      </c>
      <c r="F136" s="60">
        <f t="shared" ref="F136:F141" si="7">E136*D136</f>
        <v>0</v>
      </c>
      <c r="G136" s="99" t="e">
        <f>VLOOKUP(A136,'E 08 AGOSTO 2022'!A:C,3,FALSE)</f>
        <v>#N/A</v>
      </c>
      <c r="H136" s="6"/>
      <c r="I136" s="6"/>
    </row>
    <row r="137" spans="1:9" ht="15.75">
      <c r="A137" s="28" t="s">
        <v>790</v>
      </c>
      <c r="B137" s="28" t="s">
        <v>791</v>
      </c>
      <c r="C137" s="97" t="s">
        <v>610</v>
      </c>
      <c r="D137" s="97">
        <v>0</v>
      </c>
      <c r="E137" s="59">
        <f>D$134*TOTAL!I$1</f>
        <v>2144.35</v>
      </c>
      <c r="F137" s="60">
        <f t="shared" si="7"/>
        <v>0</v>
      </c>
      <c r="G137" s="99" t="str">
        <f>VLOOKUP(A137,'E 08 AGOSTO 2022'!A:C,3,FALSE)</f>
        <v>MAS DE 20</v>
      </c>
      <c r="H137" s="6"/>
      <c r="I137" s="6"/>
    </row>
    <row r="138" spans="1:9" ht="15.75">
      <c r="A138" s="28" t="s">
        <v>792</v>
      </c>
      <c r="B138" s="28" t="s">
        <v>793</v>
      </c>
      <c r="C138" s="97" t="s">
        <v>651</v>
      </c>
      <c r="D138" s="97">
        <v>0</v>
      </c>
      <c r="E138" s="59">
        <f>D$134*TOTAL!I$1</f>
        <v>2144.35</v>
      </c>
      <c r="F138" s="60">
        <f t="shared" si="7"/>
        <v>0</v>
      </c>
      <c r="G138" s="99" t="str">
        <f>VLOOKUP(A138,'E 08 AGOSTO 2022'!A:C,3,FALSE)</f>
        <v>12</v>
      </c>
      <c r="H138" s="6"/>
      <c r="I138" s="6"/>
    </row>
    <row r="139" spans="1:9" ht="15.75">
      <c r="A139" s="28" t="s">
        <v>794</v>
      </c>
      <c r="B139" s="28" t="s">
        <v>795</v>
      </c>
      <c r="C139" s="97" t="s">
        <v>654</v>
      </c>
      <c r="D139" s="97">
        <v>0</v>
      </c>
      <c r="E139" s="59">
        <f>D$134*TOTAL!I$1</f>
        <v>2144.35</v>
      </c>
      <c r="F139" s="60">
        <f t="shared" si="7"/>
        <v>0</v>
      </c>
      <c r="G139" s="99" t="str">
        <f>VLOOKUP(A139,'E 08 AGOSTO 2022'!A:C,3,FALSE)</f>
        <v>MAS DE 20</v>
      </c>
      <c r="H139" s="6"/>
      <c r="I139" s="6"/>
    </row>
    <row r="140" spans="1:9" ht="15.75">
      <c r="A140" s="28" t="s">
        <v>796</v>
      </c>
      <c r="B140" s="28" t="s">
        <v>797</v>
      </c>
      <c r="C140" s="97" t="s">
        <v>657</v>
      </c>
      <c r="D140" s="97">
        <v>0</v>
      </c>
      <c r="E140" s="59">
        <f>D$134*TOTAL!I$1</f>
        <v>2144.35</v>
      </c>
      <c r="F140" s="60">
        <f t="shared" si="7"/>
        <v>0</v>
      </c>
      <c r="G140" s="99" t="str">
        <f>VLOOKUP(A140,'E 08 AGOSTO 2022'!A:C,3,FALSE)</f>
        <v>3</v>
      </c>
      <c r="H140" s="6"/>
      <c r="I140" s="6"/>
    </row>
    <row r="141" spans="1:9" ht="15.75" hidden="1">
      <c r="A141" s="28" t="s">
        <v>798</v>
      </c>
      <c r="B141" s="28" t="s">
        <v>799</v>
      </c>
      <c r="C141" s="97" t="s">
        <v>660</v>
      </c>
      <c r="D141" s="97">
        <v>0</v>
      </c>
      <c r="E141" s="59">
        <f>D$134*TOTAL!I$1</f>
        <v>2144.35</v>
      </c>
      <c r="F141" s="60">
        <f t="shared" si="7"/>
        <v>0</v>
      </c>
      <c r="G141" s="99" t="e">
        <f>VLOOKUP(A141,'E 08 AGOSTO 2022'!A:C,3,FALSE)</f>
        <v>#N/A</v>
      </c>
      <c r="H141" s="6"/>
      <c r="I141" s="6"/>
    </row>
    <row r="142" spans="1:9" ht="15.75">
      <c r="A142" s="108"/>
      <c r="B142" s="47" t="s">
        <v>800</v>
      </c>
      <c r="C142" s="38"/>
      <c r="D142" s="118">
        <f>SUM(D136:D141)</f>
        <v>0</v>
      </c>
      <c r="E142" s="59"/>
      <c r="F142" s="72">
        <f>SUM(F136:F141)</f>
        <v>0</v>
      </c>
      <c r="G142" s="99"/>
      <c r="H142" s="6"/>
      <c r="I142" s="6"/>
    </row>
    <row r="143" spans="1:9" ht="15.75">
      <c r="A143" s="425" t="s">
        <v>801</v>
      </c>
      <c r="B143" s="55"/>
      <c r="C143" s="55"/>
      <c r="D143" s="56" t="s">
        <v>2215</v>
      </c>
      <c r="E143" s="55" t="s">
        <v>369</v>
      </c>
      <c r="F143" s="41"/>
      <c r="G143" s="99"/>
      <c r="H143" s="6"/>
      <c r="I143" s="6"/>
    </row>
    <row r="144" spans="1:9" ht="15.75">
      <c r="A144" s="426"/>
      <c r="B144" s="234"/>
      <c r="C144" s="234"/>
      <c r="D144" s="234">
        <v>3299</v>
      </c>
      <c r="E144" s="234" t="s">
        <v>595</v>
      </c>
      <c r="F144" s="41"/>
      <c r="G144" s="99"/>
      <c r="H144" s="6"/>
      <c r="I144" s="6"/>
    </row>
    <row r="145" spans="1:9" ht="15.75">
      <c r="A145" s="55" t="s">
        <v>402</v>
      </c>
      <c r="B145" s="55" t="s">
        <v>370</v>
      </c>
      <c r="C145" s="55" t="s">
        <v>371</v>
      </c>
      <c r="D145" s="107" t="s">
        <v>372</v>
      </c>
      <c r="E145" s="55"/>
      <c r="F145" s="55" t="s">
        <v>375</v>
      </c>
      <c r="G145" s="99"/>
      <c r="H145" s="6"/>
      <c r="I145" s="6"/>
    </row>
    <row r="146" spans="1:9" ht="15.75" hidden="1">
      <c r="A146" s="28" t="s">
        <v>802</v>
      </c>
      <c r="B146" s="28" t="s">
        <v>803</v>
      </c>
      <c r="C146" s="97" t="s">
        <v>607</v>
      </c>
      <c r="D146" s="97">
        <v>0</v>
      </c>
      <c r="E146" s="59">
        <f>D$144*TOTAL!I$1</f>
        <v>2144.35</v>
      </c>
      <c r="F146" s="60">
        <f>E146*D146</f>
        <v>0</v>
      </c>
      <c r="G146" s="99" t="e">
        <f>VLOOKUP(A146,'E 08 AGOSTO 2022'!A:C,3,FALSE)</f>
        <v>#N/A</v>
      </c>
      <c r="H146" s="6"/>
      <c r="I146" s="6"/>
    </row>
    <row r="147" spans="1:9" ht="15.75">
      <c r="A147" s="28" t="s">
        <v>804</v>
      </c>
      <c r="B147" s="28" t="s">
        <v>805</v>
      </c>
      <c r="C147" s="97" t="s">
        <v>610</v>
      </c>
      <c r="D147" s="97">
        <v>0</v>
      </c>
      <c r="E147" s="59">
        <f>D$144*TOTAL!I$1</f>
        <v>2144.35</v>
      </c>
      <c r="F147" s="60">
        <f>E147*D147</f>
        <v>0</v>
      </c>
      <c r="G147" s="99" t="str">
        <f>VLOOKUP(A147,'E 08 AGOSTO 2022'!A:C,3,FALSE)</f>
        <v>MAS DE 20</v>
      </c>
      <c r="H147" s="6"/>
      <c r="I147" s="6"/>
    </row>
    <row r="148" spans="1:9" ht="15.75">
      <c r="A148" s="28" t="s">
        <v>806</v>
      </c>
      <c r="B148" s="28" t="s">
        <v>807</v>
      </c>
      <c r="C148" s="97" t="s">
        <v>651</v>
      </c>
      <c r="D148" s="97">
        <v>0</v>
      </c>
      <c r="E148" s="59">
        <f>D$144*TOTAL!I$1</f>
        <v>2144.35</v>
      </c>
      <c r="F148" s="60">
        <f>E148*D148</f>
        <v>0</v>
      </c>
      <c r="G148" s="99" t="str">
        <f>VLOOKUP(A148,'E 08 AGOSTO 2022'!A:C,3,FALSE)</f>
        <v>11</v>
      </c>
      <c r="H148" s="6"/>
      <c r="I148" s="6"/>
    </row>
    <row r="149" spans="1:9" ht="15.75">
      <c r="A149" s="28" t="s">
        <v>808</v>
      </c>
      <c r="B149" s="28" t="s">
        <v>809</v>
      </c>
      <c r="C149" s="97" t="s">
        <v>654</v>
      </c>
      <c r="D149" s="97">
        <v>0</v>
      </c>
      <c r="E149" s="59">
        <f>D$144*TOTAL!I$1</f>
        <v>2144.35</v>
      </c>
      <c r="F149" s="60">
        <f>E149*D149</f>
        <v>0</v>
      </c>
      <c r="G149" s="99" t="str">
        <f>VLOOKUP(A149,'E 08 AGOSTO 2022'!A:C,3,FALSE)</f>
        <v>MAS DE 20</v>
      </c>
      <c r="H149" s="6"/>
      <c r="I149" s="6"/>
    </row>
    <row r="150" spans="1:9" ht="15.75">
      <c r="A150" s="28" t="s">
        <v>810</v>
      </c>
      <c r="B150" s="28" t="s">
        <v>811</v>
      </c>
      <c r="C150" s="97" t="s">
        <v>657</v>
      </c>
      <c r="D150" s="97">
        <v>0</v>
      </c>
      <c r="E150" s="59">
        <f>D$144*TOTAL!I$1</f>
        <v>2144.35</v>
      </c>
      <c r="F150" s="60">
        <f>E150*D150</f>
        <v>0</v>
      </c>
      <c r="G150" s="99" t="str">
        <f>VLOOKUP(A150,'E 08 AGOSTO 2022'!A:C,3,FALSE)</f>
        <v>4</v>
      </c>
    </row>
    <row r="151" spans="1:9" ht="15.75">
      <c r="A151" s="38"/>
      <c r="B151" s="47" t="s">
        <v>812</v>
      </c>
      <c r="C151" s="38"/>
      <c r="D151" s="100">
        <f>SUM(D146:D150)</f>
        <v>0</v>
      </c>
      <c r="E151" s="110"/>
      <c r="F151" s="60">
        <f>SUM(F146:F150)</f>
        <v>0</v>
      </c>
      <c r="G151" s="99"/>
    </row>
    <row r="152" spans="1:9" ht="15.75">
      <c r="A152" s="427" t="s">
        <v>813</v>
      </c>
      <c r="B152" s="55"/>
      <c r="C152" s="55"/>
      <c r="D152" s="56" t="s">
        <v>2215</v>
      </c>
      <c r="E152" s="55" t="s">
        <v>369</v>
      </c>
      <c r="F152" s="41"/>
      <c r="G152" s="99"/>
    </row>
    <row r="153" spans="1:9" ht="15.75">
      <c r="A153" s="428"/>
      <c r="B153" s="234"/>
      <c r="C153" s="234"/>
      <c r="D153" s="234">
        <v>1999</v>
      </c>
      <c r="E153" s="234" t="s">
        <v>595</v>
      </c>
      <c r="F153" s="41"/>
      <c r="G153" s="99"/>
    </row>
    <row r="154" spans="1:9" ht="15.75">
      <c r="A154" s="113" t="s">
        <v>402</v>
      </c>
      <c r="B154" s="55" t="s">
        <v>370</v>
      </c>
      <c r="C154" s="55" t="s">
        <v>371</v>
      </c>
      <c r="D154" s="107" t="s">
        <v>372</v>
      </c>
      <c r="E154" s="55"/>
      <c r="F154" s="55" t="s">
        <v>375</v>
      </c>
      <c r="G154" s="99"/>
    </row>
    <row r="155" spans="1:9" ht="15.75" hidden="1">
      <c r="A155" s="28" t="s">
        <v>814</v>
      </c>
      <c r="B155" s="29" t="s">
        <v>404</v>
      </c>
      <c r="C155" s="29">
        <v>5</v>
      </c>
      <c r="D155" s="119">
        <v>0</v>
      </c>
      <c r="E155" s="59">
        <f>D$153*TOTAL!I$1</f>
        <v>1299.3500000000001</v>
      </c>
      <c r="F155" s="59">
        <f t="shared" ref="F155:F160" si="8">E155*D155</f>
        <v>0</v>
      </c>
      <c r="G155" s="99" t="e">
        <f>VLOOKUP(A155,'E 08 AGOSTO 2022'!A:C,3,FALSE)</f>
        <v>#N/A</v>
      </c>
    </row>
    <row r="156" spans="1:9" ht="15.75" hidden="1">
      <c r="A156" s="28" t="s">
        <v>815</v>
      </c>
      <c r="B156" s="29" t="s">
        <v>404</v>
      </c>
      <c r="C156" s="29">
        <v>6</v>
      </c>
      <c r="D156" s="119">
        <v>0</v>
      </c>
      <c r="E156" s="59">
        <f>D$153*TOTAL!I$1</f>
        <v>1299.3500000000001</v>
      </c>
      <c r="F156" s="59">
        <f t="shared" si="8"/>
        <v>0</v>
      </c>
      <c r="G156" s="99" t="e">
        <f>VLOOKUP(A156,'E 08 AGOSTO 2022'!A:C,3,FALSE)</f>
        <v>#N/A</v>
      </c>
    </row>
    <row r="157" spans="1:9" ht="15.75">
      <c r="A157" s="28" t="s">
        <v>816</v>
      </c>
      <c r="B157" s="29" t="s">
        <v>404</v>
      </c>
      <c r="C157" s="29">
        <v>7</v>
      </c>
      <c r="D157" s="119">
        <v>0</v>
      </c>
      <c r="E157" s="59">
        <f>D$153*TOTAL!I$1</f>
        <v>1299.3500000000001</v>
      </c>
      <c r="F157" s="59">
        <f t="shared" si="8"/>
        <v>0</v>
      </c>
      <c r="G157" s="99" t="str">
        <f>VLOOKUP(A157,'E 08 AGOSTO 2022'!A:C,3,FALSE)</f>
        <v>MAS DE 20</v>
      </c>
    </row>
    <row r="158" spans="1:9" ht="15.75">
      <c r="A158" s="28" t="s">
        <v>817</v>
      </c>
      <c r="B158" s="29" t="s">
        <v>404</v>
      </c>
      <c r="C158" s="29">
        <v>8</v>
      </c>
      <c r="D158" s="119">
        <v>0</v>
      </c>
      <c r="E158" s="59">
        <f>D$153*TOTAL!I$1</f>
        <v>1299.3500000000001</v>
      </c>
      <c r="F158" s="59">
        <f t="shared" si="8"/>
        <v>0</v>
      </c>
      <c r="G158" s="99" t="str">
        <f>VLOOKUP(A158,'E 08 AGOSTO 2022'!A:C,3,FALSE)</f>
        <v>MAS DE 20</v>
      </c>
    </row>
    <row r="159" spans="1:9" ht="15.75">
      <c r="A159" s="28" t="s">
        <v>818</v>
      </c>
      <c r="B159" s="29" t="s">
        <v>404</v>
      </c>
      <c r="C159" s="29">
        <v>9</v>
      </c>
      <c r="D159" s="119">
        <v>0</v>
      </c>
      <c r="E159" s="59">
        <f>D$153*TOTAL!I$1</f>
        <v>1299.3500000000001</v>
      </c>
      <c r="F159" s="59">
        <f t="shared" si="8"/>
        <v>0</v>
      </c>
      <c r="G159" s="99" t="str">
        <f>VLOOKUP(A159,'E 08 AGOSTO 2022'!A:C,3,FALSE)</f>
        <v>MAS DE 20</v>
      </c>
    </row>
    <row r="160" spans="1:9" ht="15.75">
      <c r="A160" s="28" t="s">
        <v>819</v>
      </c>
      <c r="B160" s="29" t="s">
        <v>404</v>
      </c>
      <c r="C160" s="29">
        <v>10</v>
      </c>
      <c r="D160" s="119">
        <v>0</v>
      </c>
      <c r="E160" s="59">
        <f>D$153*TOTAL!I$1</f>
        <v>1299.3500000000001</v>
      </c>
      <c r="F160" s="59">
        <f t="shared" si="8"/>
        <v>0</v>
      </c>
      <c r="G160" s="99" t="str">
        <f>VLOOKUP(A160,'E 08 AGOSTO 2022'!A:C,3,FALSE)</f>
        <v>MAS DE 20</v>
      </c>
    </row>
    <row r="161" spans="1:6" ht="15.75">
      <c r="A161" s="29"/>
      <c r="B161" s="29"/>
      <c r="C161" s="29"/>
      <c r="D161" s="118">
        <f>SUM(D155:D160)</f>
        <v>0</v>
      </c>
      <c r="E161" s="110"/>
      <c r="F161" s="62">
        <f>SUM(F155:F160)</f>
        <v>0</v>
      </c>
    </row>
    <row r="162" spans="1:6" ht="15.75">
      <c r="B162" s="120" t="s">
        <v>820</v>
      </c>
      <c r="C162" s="120"/>
      <c r="D162" s="121">
        <f>D36+D22+D99+D85+D61+D47+D161+D108+D132+D123+D142+D151+D70</f>
        <v>0</v>
      </c>
      <c r="E162" s="121"/>
      <c r="F162" s="249">
        <f>F36+F22+F99+F85+F61+F47+F161+F108+F132+F123+F142+F151+F70</f>
        <v>0</v>
      </c>
    </row>
  </sheetData>
  <sheetProtection selectLockedCells="1" selectUnlockedCells="1"/>
  <mergeCells count="16">
    <mergeCell ref="A124:A125"/>
    <mergeCell ref="A133:A134"/>
    <mergeCell ref="A143:A144"/>
    <mergeCell ref="A152:A153"/>
    <mergeCell ref="A38:A39"/>
    <mergeCell ref="A48:A49"/>
    <mergeCell ref="A62:A63"/>
    <mergeCell ref="A86:A87"/>
    <mergeCell ref="A109:A110"/>
    <mergeCell ref="B23:B24"/>
    <mergeCell ref="B1:E1"/>
    <mergeCell ref="B2:E2"/>
    <mergeCell ref="A8:F8"/>
    <mergeCell ref="A9:A10"/>
    <mergeCell ref="B9:B10"/>
    <mergeCell ref="A23:A24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1"/>
  <sheetViews>
    <sheetView workbookViewId="0">
      <selection activeCell="G10" sqref="G10"/>
    </sheetView>
  </sheetViews>
  <sheetFormatPr baseColWidth="10" defaultColWidth="13.7109375" defaultRowHeight="12.75"/>
  <cols>
    <col min="1" max="1" width="23.140625" customWidth="1"/>
    <col min="2" max="2" width="41.7109375" customWidth="1"/>
    <col min="3" max="3" width="9.28515625" customWidth="1"/>
    <col min="4" max="4" width="15.5703125" customWidth="1"/>
    <col min="5" max="5" width="18.85546875" customWidth="1"/>
    <col min="6" max="7" width="18.140625" customWidth="1"/>
    <col min="8" max="8" width="13.7109375" customWidth="1"/>
    <col min="9" max="17" width="11.5703125" customWidth="1"/>
  </cols>
  <sheetData>
    <row r="1" spans="1:17" ht="15.75">
      <c r="A1" s="3"/>
      <c r="B1" s="14"/>
      <c r="C1" s="14"/>
      <c r="D1" s="86"/>
      <c r="E1" s="12"/>
      <c r="F1" s="12"/>
    </row>
    <row r="2" spans="1:17" ht="26.25">
      <c r="C2" s="123" t="s">
        <v>0</v>
      </c>
      <c r="D2" s="124"/>
      <c r="E2" s="124"/>
      <c r="F2" s="12"/>
    </row>
    <row r="3" spans="1:17" ht="26.25">
      <c r="A3" s="12"/>
      <c r="C3" s="123" t="s">
        <v>1</v>
      </c>
      <c r="D3" s="124"/>
      <c r="E3" s="124"/>
      <c r="F3" s="12"/>
    </row>
    <row r="4" spans="1:17" ht="21">
      <c r="A4" s="12"/>
      <c r="C4" s="125" t="s">
        <v>821</v>
      </c>
      <c r="D4" s="86"/>
      <c r="E4" s="14"/>
      <c r="F4" s="12"/>
    </row>
    <row r="5" spans="1:17" ht="15.75">
      <c r="A5" s="12"/>
      <c r="B5" s="14"/>
      <c r="C5" s="14"/>
      <c r="D5" s="86"/>
      <c r="E5" s="14"/>
      <c r="F5" s="12"/>
    </row>
    <row r="6" spans="1:17" ht="15.75">
      <c r="A6" s="6"/>
      <c r="B6" s="6"/>
      <c r="C6" s="24"/>
      <c r="D6" s="75"/>
      <c r="E6" s="24"/>
      <c r="F6" s="6"/>
    </row>
    <row r="7" spans="1:17" ht="18.75">
      <c r="A7" s="126" t="s">
        <v>821</v>
      </c>
      <c r="B7" s="127"/>
      <c r="C7" s="127"/>
      <c r="D7" s="128" t="s">
        <v>2215</v>
      </c>
      <c r="E7" s="127" t="s">
        <v>369</v>
      </c>
      <c r="F7" s="129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5.75">
      <c r="A8" s="127" t="s">
        <v>3</v>
      </c>
      <c r="B8" s="127" t="s">
        <v>370</v>
      </c>
      <c r="C8" s="127" t="s">
        <v>372</v>
      </c>
      <c r="D8" s="128" t="s">
        <v>373</v>
      </c>
      <c r="E8" s="127" t="s">
        <v>595</v>
      </c>
      <c r="F8" s="127" t="s">
        <v>375</v>
      </c>
      <c r="G8" s="27" t="s">
        <v>9</v>
      </c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5.75" hidden="1">
      <c r="A9" s="71" t="s">
        <v>822</v>
      </c>
      <c r="B9" s="71" t="s">
        <v>823</v>
      </c>
      <c r="C9" s="29">
        <v>0</v>
      </c>
      <c r="D9" s="59">
        <v>1099</v>
      </c>
      <c r="E9" s="59">
        <f>D9*TOTAL!I$1</f>
        <v>714.35</v>
      </c>
      <c r="F9" s="61">
        <f t="shared" ref="F9:F19" si="0">C9*E9</f>
        <v>0</v>
      </c>
      <c r="G9" s="99" t="e">
        <f>VLOOKUP(A9,'E 08 AGOSTO 2022'!A:C,3,FALSE)</f>
        <v>#N/A</v>
      </c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5.75">
      <c r="A10" s="71" t="s">
        <v>824</v>
      </c>
      <c r="B10" s="71" t="s">
        <v>825</v>
      </c>
      <c r="C10" s="29">
        <v>0</v>
      </c>
      <c r="D10" s="59">
        <v>499</v>
      </c>
      <c r="E10" s="59">
        <f>D10*TOTAL!I$1</f>
        <v>324.35000000000002</v>
      </c>
      <c r="F10" s="61">
        <f t="shared" si="0"/>
        <v>0</v>
      </c>
      <c r="G10" s="99" t="str">
        <f>VLOOKUP(A10,'E 08 AGOSTO 2022'!A:C,3,FALSE)</f>
        <v>MAS DE 20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5.75" hidden="1">
      <c r="A11" s="71" t="s">
        <v>822</v>
      </c>
      <c r="B11" s="71" t="s">
        <v>826</v>
      </c>
      <c r="C11" s="29">
        <v>0</v>
      </c>
      <c r="D11" s="59">
        <v>1499</v>
      </c>
      <c r="E11" s="59">
        <f>D11*TOTAL!I$1</f>
        <v>974.35</v>
      </c>
      <c r="F11" s="61">
        <f t="shared" si="0"/>
        <v>0</v>
      </c>
      <c r="G11" s="99" t="e">
        <f>VLOOKUP(A11,'E 08 AGOSTO 2022'!A:C,3,FALSE)</f>
        <v>#N/A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5.75" hidden="1">
      <c r="A12" s="71" t="s">
        <v>827</v>
      </c>
      <c r="B12" s="71" t="s">
        <v>828</v>
      </c>
      <c r="C12" s="29">
        <v>0</v>
      </c>
      <c r="D12" s="59">
        <v>1899</v>
      </c>
      <c r="E12" s="59">
        <f>D12*TOTAL!I$1</f>
        <v>1234.3500000000001</v>
      </c>
      <c r="F12" s="61">
        <f t="shared" si="0"/>
        <v>0</v>
      </c>
      <c r="G12" s="99" t="e">
        <f>VLOOKUP(A12,'E 08 AGOSTO 2022'!A:C,3,FALSE)</f>
        <v>#N/A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5.75">
      <c r="A13" s="71" t="s">
        <v>829</v>
      </c>
      <c r="B13" s="71" t="s">
        <v>830</v>
      </c>
      <c r="C13" s="29">
        <v>0</v>
      </c>
      <c r="D13" s="59">
        <v>2699</v>
      </c>
      <c r="E13" s="59">
        <f>D13*TOTAL!I$1</f>
        <v>1754.3500000000001</v>
      </c>
      <c r="F13" s="61">
        <f t="shared" si="0"/>
        <v>0</v>
      </c>
      <c r="G13" s="99" t="str">
        <f>VLOOKUP(A13,'E 08 AGOSTO 2022'!A:C,3,FALSE)</f>
        <v>MAS DE 20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5.75" hidden="1">
      <c r="A14" s="71" t="s">
        <v>831</v>
      </c>
      <c r="B14" s="71" t="s">
        <v>832</v>
      </c>
      <c r="C14" s="29">
        <v>0</v>
      </c>
      <c r="D14" s="59">
        <v>1899</v>
      </c>
      <c r="E14" s="59">
        <f>D14*TOTAL!I$1</f>
        <v>1234.3500000000001</v>
      </c>
      <c r="F14" s="61">
        <f t="shared" si="0"/>
        <v>0</v>
      </c>
      <c r="G14" s="99" t="e">
        <f>VLOOKUP(A14,'E 08 AGOSTO 2022'!A:C,3,FALSE)</f>
        <v>#N/A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5.75">
      <c r="A15" s="71" t="s">
        <v>833</v>
      </c>
      <c r="B15" s="71" t="s">
        <v>834</v>
      </c>
      <c r="C15" s="29">
        <v>0</v>
      </c>
      <c r="D15" s="59">
        <v>1599</v>
      </c>
      <c r="E15" s="59">
        <f>D15*TOTAL!I$1</f>
        <v>1039.3500000000001</v>
      </c>
      <c r="F15" s="61">
        <f t="shared" si="0"/>
        <v>0</v>
      </c>
      <c r="G15" s="99" t="str">
        <f>VLOOKUP(A15,'E 08 AGOSTO 2022'!A:C,3,FALSE)</f>
        <v>MAS DE 20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5.75">
      <c r="A16" s="71" t="s">
        <v>835</v>
      </c>
      <c r="B16" s="71" t="s">
        <v>836</v>
      </c>
      <c r="C16" s="29">
        <v>0</v>
      </c>
      <c r="D16" s="59">
        <v>999</v>
      </c>
      <c r="E16" s="59">
        <f>D16*TOTAL!I$1</f>
        <v>649.35</v>
      </c>
      <c r="F16" s="61">
        <f t="shared" si="0"/>
        <v>0</v>
      </c>
      <c r="G16" s="99" t="str">
        <f>VLOOKUP(A16,'E 08 AGOSTO 2022'!A:C,3,FALSE)</f>
        <v>MAS DE 20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5.75">
      <c r="A17" s="71" t="s">
        <v>837</v>
      </c>
      <c r="B17" s="71" t="s">
        <v>838</v>
      </c>
      <c r="C17" s="29">
        <v>0</v>
      </c>
      <c r="D17" s="59">
        <v>1299</v>
      </c>
      <c r="E17" s="59">
        <f>D17*TOTAL!I$1</f>
        <v>844.35</v>
      </c>
      <c r="F17" s="61">
        <f t="shared" si="0"/>
        <v>0</v>
      </c>
      <c r="G17" s="99" t="str">
        <f>VLOOKUP(A17,'E 08 AGOSTO 2022'!A:C,3,FALSE)</f>
        <v>MAS DE 20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5.75">
      <c r="A18" s="71" t="s">
        <v>839</v>
      </c>
      <c r="B18" s="71" t="s">
        <v>840</v>
      </c>
      <c r="C18" s="29">
        <v>0</v>
      </c>
      <c r="D18" s="59">
        <v>1999</v>
      </c>
      <c r="E18" s="59">
        <f>D18*TOTAL!I$1</f>
        <v>1299.3500000000001</v>
      </c>
      <c r="F18" s="61">
        <f t="shared" si="0"/>
        <v>0</v>
      </c>
      <c r="G18" s="99" t="str">
        <f>VLOOKUP(A18,'E 08 AGOSTO 2022'!A:C,3,FALSE)</f>
        <v>MAS DE 20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5.75" hidden="1">
      <c r="A19" s="71" t="s">
        <v>841</v>
      </c>
      <c r="B19" s="71" t="s">
        <v>842</v>
      </c>
      <c r="C19" s="29">
        <v>0</v>
      </c>
      <c r="D19" s="59">
        <v>1099</v>
      </c>
      <c r="E19" s="59">
        <f>D19*TOTAL!I$1</f>
        <v>714.35</v>
      </c>
      <c r="F19" s="61">
        <f t="shared" si="0"/>
        <v>0</v>
      </c>
      <c r="G19" s="99" t="str">
        <f>VLOOKUP(A19,'E 08 AGOSTO 2022'!A:C,3,FALSE)</f>
        <v>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5.75">
      <c r="A20" s="6"/>
      <c r="B20" s="120" t="s">
        <v>843</v>
      </c>
      <c r="C20" s="130">
        <f>SUM(C9:C19)</f>
        <v>0</v>
      </c>
      <c r="D20" s="131"/>
      <c r="E20" s="131"/>
      <c r="F20" s="132">
        <f>SUM(F9:F19)</f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5.75"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5.75"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5.75"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5.75"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5.75"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5.75"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5.75"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5.75"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5.75"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5.75"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5.75"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5.75"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7:17" ht="15.75"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7:17" ht="15.75"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7:17" ht="15.75"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7:17" ht="15.75"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7:17" ht="15.75"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7:17" ht="15.75"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7:17" ht="15.75"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7:17" ht="15.75"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7:17" ht="15.75"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48"/>
  <sheetViews>
    <sheetView zoomScale="85" zoomScaleNormal="85" workbookViewId="0">
      <selection activeCell="A29" activeCellId="1" sqref="A24:XFD24 A29:XFD29"/>
    </sheetView>
  </sheetViews>
  <sheetFormatPr baseColWidth="10" defaultColWidth="13.7109375" defaultRowHeight="12.75"/>
  <cols>
    <col min="1" max="1" width="53.7109375" customWidth="1"/>
    <col min="2" max="2" width="44.28515625" customWidth="1"/>
    <col min="3" max="3" width="26" customWidth="1"/>
    <col min="4" max="4" width="16.42578125" customWidth="1"/>
    <col min="5" max="5" width="28.7109375" bestFit="1" customWidth="1"/>
    <col min="6" max="8" width="21.85546875" customWidth="1"/>
    <col min="9" max="18" width="11.5703125" customWidth="1"/>
  </cols>
  <sheetData>
    <row r="1" spans="1:18" ht="33.75">
      <c r="A1" s="3">
        <v>0.65</v>
      </c>
      <c r="B1" s="363" t="s">
        <v>0</v>
      </c>
      <c r="C1" s="363"/>
      <c r="D1" s="363"/>
      <c r="E1" s="363"/>
      <c r="F1" s="18"/>
      <c r="H1" s="133"/>
      <c r="I1" s="11"/>
      <c r="J1" s="134"/>
      <c r="K1" s="11"/>
      <c r="L1" s="11"/>
      <c r="M1" s="11"/>
      <c r="N1" s="11"/>
      <c r="O1" s="11"/>
      <c r="P1" s="6"/>
      <c r="Q1" s="6"/>
      <c r="R1" s="6"/>
    </row>
    <row r="2" spans="1:18" ht="21">
      <c r="A2" s="12"/>
      <c r="B2" s="364" t="s">
        <v>1</v>
      </c>
      <c r="C2" s="364"/>
      <c r="D2" s="364"/>
      <c r="E2" s="364"/>
      <c r="F2" s="18"/>
      <c r="G2" s="11"/>
      <c r="H2" s="11"/>
      <c r="I2" s="11"/>
      <c r="K2" s="11"/>
      <c r="L2" s="11"/>
      <c r="M2" s="11"/>
      <c r="N2" s="11"/>
      <c r="O2" s="11"/>
      <c r="P2" s="6"/>
      <c r="Q2" s="6"/>
      <c r="R2" s="6"/>
    </row>
    <row r="3" spans="1:18" ht="21">
      <c r="A3" s="12"/>
      <c r="B3" s="9"/>
      <c r="C3" s="7" t="s">
        <v>844</v>
      </c>
      <c r="D3" s="9"/>
      <c r="E3" s="135"/>
      <c r="F3" s="18"/>
      <c r="G3" s="11"/>
      <c r="H3" s="11"/>
      <c r="I3" s="11"/>
      <c r="J3" s="134"/>
      <c r="K3" s="11"/>
      <c r="L3" s="11"/>
      <c r="M3" s="11"/>
      <c r="N3" s="11"/>
      <c r="O3" s="11"/>
      <c r="P3" s="6"/>
      <c r="Q3" s="6"/>
      <c r="R3" s="6"/>
    </row>
    <row r="4" spans="1:18" ht="15.75">
      <c r="A4" s="12"/>
      <c r="B4" s="13"/>
      <c r="C4" s="14"/>
      <c r="D4" s="15"/>
      <c r="E4" s="16"/>
      <c r="F4" s="16"/>
      <c r="G4" s="17"/>
      <c r="H4" s="17"/>
      <c r="I4" s="11"/>
      <c r="J4" s="134"/>
      <c r="K4" s="11"/>
      <c r="L4" s="11"/>
      <c r="M4" s="11"/>
      <c r="N4" s="11"/>
      <c r="O4" s="11"/>
      <c r="P4" s="6"/>
      <c r="Q4" s="6"/>
      <c r="R4" s="6"/>
    </row>
    <row r="5" spans="1:18" ht="15.75">
      <c r="A5" s="12"/>
      <c r="B5" s="12"/>
      <c r="C5" s="12"/>
      <c r="D5" s="12"/>
      <c r="E5" s="18"/>
      <c r="F5" s="18"/>
      <c r="G5" s="11"/>
      <c r="H5" s="11"/>
      <c r="I5" s="11"/>
      <c r="J5" s="11"/>
      <c r="K5" s="11"/>
      <c r="L5" s="11"/>
      <c r="M5" s="11"/>
      <c r="N5" s="11"/>
      <c r="O5" s="11"/>
    </row>
    <row r="6" spans="1:18" ht="15.75">
      <c r="A6" s="12"/>
      <c r="B6" s="12"/>
      <c r="C6" s="12"/>
      <c r="D6" s="12"/>
      <c r="E6" s="18"/>
      <c r="F6" s="18"/>
      <c r="G6" s="11"/>
      <c r="H6" s="11"/>
      <c r="I6" s="11"/>
      <c r="J6" s="11"/>
      <c r="K6" s="11"/>
      <c r="L6" s="11"/>
      <c r="M6" s="11"/>
      <c r="N6" s="11"/>
      <c r="O6" s="11"/>
    </row>
    <row r="7" spans="1:18" ht="21">
      <c r="A7" s="12"/>
      <c r="B7" s="7"/>
      <c r="C7" s="14"/>
      <c r="D7" s="14"/>
      <c r="E7" s="86"/>
      <c r="F7" s="18"/>
      <c r="G7" s="11"/>
      <c r="H7" s="11"/>
      <c r="I7" s="11"/>
      <c r="J7" s="11"/>
      <c r="K7" s="11"/>
      <c r="L7" s="11"/>
      <c r="M7" s="11"/>
      <c r="N7" s="11"/>
      <c r="O7" s="11"/>
      <c r="P7" s="6"/>
      <c r="Q7" s="6"/>
      <c r="R7" s="6"/>
    </row>
    <row r="8" spans="1:18" ht="15.75">
      <c r="A8" s="136"/>
      <c r="B8" s="6"/>
      <c r="C8" s="6"/>
      <c r="D8" s="24"/>
      <c r="E8" s="90"/>
      <c r="F8" s="90"/>
      <c r="G8" s="11"/>
      <c r="H8" s="11"/>
      <c r="I8" s="11"/>
      <c r="J8" s="11"/>
      <c r="K8" s="11"/>
      <c r="L8" s="11"/>
      <c r="M8" s="11"/>
      <c r="N8" s="11"/>
      <c r="O8" s="11"/>
    </row>
    <row r="9" spans="1:18" ht="26.25">
      <c r="A9" s="436" t="s">
        <v>845</v>
      </c>
      <c r="B9" s="437"/>
      <c r="C9" s="437"/>
      <c r="D9" s="437"/>
      <c r="E9" s="437"/>
      <c r="F9" s="437"/>
      <c r="G9" s="11"/>
      <c r="H9" s="11"/>
      <c r="I9" s="11"/>
      <c r="J9" s="11"/>
      <c r="K9" s="11"/>
      <c r="L9" s="11"/>
      <c r="M9" s="11"/>
      <c r="N9" s="11"/>
      <c r="O9" s="11"/>
    </row>
    <row r="10" spans="1:18" ht="26.25">
      <c r="A10" s="340"/>
      <c r="B10" s="341"/>
      <c r="C10" s="341"/>
      <c r="D10" s="327" t="s">
        <v>2215</v>
      </c>
      <c r="E10" s="327" t="s">
        <v>2216</v>
      </c>
      <c r="F10" s="341"/>
      <c r="G10" s="11"/>
      <c r="H10" s="11"/>
      <c r="I10" s="11"/>
      <c r="J10" s="11"/>
      <c r="K10" s="11"/>
      <c r="L10" s="11"/>
      <c r="M10" s="11"/>
      <c r="N10" s="11"/>
      <c r="O10" s="11"/>
    </row>
    <row r="11" spans="1:18" ht="18.75">
      <c r="A11" s="342" t="s">
        <v>2211</v>
      </c>
      <c r="B11" s="342" t="s">
        <v>2010</v>
      </c>
      <c r="C11" s="328"/>
      <c r="D11" s="285">
        <v>999</v>
      </c>
      <c r="E11" s="286">
        <v>899</v>
      </c>
      <c r="F11" s="343"/>
      <c r="G11" s="11"/>
      <c r="H11" s="11"/>
      <c r="I11" s="11"/>
      <c r="J11" s="11"/>
      <c r="K11" s="11"/>
      <c r="L11" s="11"/>
      <c r="M11" s="11"/>
      <c r="N11" s="11"/>
      <c r="O11" s="11"/>
    </row>
    <row r="12" spans="1:18" ht="15.75">
      <c r="A12" s="328" t="s">
        <v>3</v>
      </c>
      <c r="B12" s="328" t="s">
        <v>370</v>
      </c>
      <c r="C12" s="328" t="s">
        <v>371</v>
      </c>
      <c r="D12" s="328" t="s">
        <v>372</v>
      </c>
      <c r="E12" s="328" t="s">
        <v>2218</v>
      </c>
      <c r="F12" s="327" t="s">
        <v>375</v>
      </c>
      <c r="G12" s="11"/>
      <c r="H12" s="11"/>
      <c r="I12" s="11"/>
      <c r="J12" s="11"/>
      <c r="K12" s="11"/>
      <c r="L12" s="11"/>
      <c r="M12" s="11"/>
      <c r="N12" s="11"/>
      <c r="O12" s="11"/>
    </row>
    <row r="13" spans="1:18" ht="15.75" hidden="1">
      <c r="A13" s="29" t="s">
        <v>2199</v>
      </c>
      <c r="B13" s="29" t="s">
        <v>2200</v>
      </c>
      <c r="C13" s="29" t="s">
        <v>95</v>
      </c>
      <c r="D13" s="29">
        <v>0</v>
      </c>
      <c r="E13" s="59">
        <f>E$11*TOTAL!I$1</f>
        <v>584.35</v>
      </c>
      <c r="F13" s="60">
        <f>E13*D13</f>
        <v>0</v>
      </c>
      <c r="G13" s="99" t="e">
        <f>VLOOKUP(A13,'E 08 AGOSTO 2022'!A:C,3,FALSE)</f>
        <v>#N/A</v>
      </c>
      <c r="H13" s="11"/>
      <c r="I13" s="11"/>
      <c r="J13" s="11"/>
      <c r="K13" s="11"/>
      <c r="L13" s="11"/>
      <c r="M13" s="11"/>
      <c r="N13" s="11"/>
      <c r="O13" s="11"/>
    </row>
    <row r="14" spans="1:18" ht="15.75">
      <c r="A14" s="29" t="s">
        <v>2201</v>
      </c>
      <c r="B14" s="29" t="s">
        <v>2202</v>
      </c>
      <c r="C14" s="29" t="s">
        <v>12</v>
      </c>
      <c r="D14" s="29">
        <v>0</v>
      </c>
      <c r="E14" s="59">
        <f>E$11*TOTAL!I$1</f>
        <v>584.35</v>
      </c>
      <c r="F14" s="60">
        <f>E14*D14</f>
        <v>0</v>
      </c>
      <c r="G14" s="99" t="str">
        <f>VLOOKUP(A14,'E 08 AGOSTO 2022'!A:C,3,FALSE)</f>
        <v>MAS DE 20</v>
      </c>
      <c r="H14" s="11"/>
      <c r="I14" s="11"/>
      <c r="J14" s="11"/>
      <c r="K14" s="11"/>
      <c r="L14" s="11"/>
      <c r="M14" s="11"/>
      <c r="N14" s="11"/>
      <c r="O14" s="11"/>
    </row>
    <row r="15" spans="1:18" ht="15.75">
      <c r="A15" s="29" t="s">
        <v>2203</v>
      </c>
      <c r="B15" s="29" t="s">
        <v>2204</v>
      </c>
      <c r="C15" s="29" t="s">
        <v>15</v>
      </c>
      <c r="D15" s="29">
        <v>0</v>
      </c>
      <c r="E15" s="59">
        <f>E$11*TOTAL!I$1</f>
        <v>584.35</v>
      </c>
      <c r="F15" s="60">
        <f>E15*D15</f>
        <v>0</v>
      </c>
      <c r="G15" s="99" t="str">
        <f>VLOOKUP(A15,'E 08 AGOSTO 2022'!A:C,3,FALSE)</f>
        <v>MAS DE 20</v>
      </c>
      <c r="H15" s="11"/>
      <c r="I15" s="11"/>
      <c r="J15" s="11"/>
      <c r="K15" s="11"/>
      <c r="L15" s="11"/>
      <c r="M15" s="11"/>
      <c r="N15" s="11"/>
      <c r="O15" s="11"/>
    </row>
    <row r="16" spans="1:18" ht="16.5" customHeight="1">
      <c r="A16" s="29" t="s">
        <v>2205</v>
      </c>
      <c r="B16" s="29" t="s">
        <v>2206</v>
      </c>
      <c r="C16" s="29" t="s">
        <v>18</v>
      </c>
      <c r="D16" s="29">
        <v>0</v>
      </c>
      <c r="E16" s="59">
        <f>E$11*TOTAL!I$1</f>
        <v>584.35</v>
      </c>
      <c r="F16" s="60">
        <f>E16*D16</f>
        <v>0</v>
      </c>
      <c r="G16" s="99" t="str">
        <f>VLOOKUP(A16,'E 08 AGOSTO 2022'!A:C,3,FALSE)</f>
        <v>MAS DE 20</v>
      </c>
      <c r="H16" s="11"/>
      <c r="I16" s="11"/>
      <c r="J16" s="11"/>
      <c r="K16" s="11"/>
      <c r="L16" s="11"/>
      <c r="M16" s="11"/>
      <c r="N16" s="11"/>
      <c r="O16" s="11"/>
    </row>
    <row r="17" spans="1:15" ht="15.75">
      <c r="A17" s="29" t="s">
        <v>2207</v>
      </c>
      <c r="B17" s="29" t="s">
        <v>2208</v>
      </c>
      <c r="C17" s="29" t="s">
        <v>21</v>
      </c>
      <c r="D17" s="29">
        <v>0</v>
      </c>
      <c r="E17" s="59">
        <f>E$11*TOTAL!I$1</f>
        <v>584.35</v>
      </c>
      <c r="F17" s="60">
        <f>E17*D17</f>
        <v>0</v>
      </c>
      <c r="G17" s="99" t="str">
        <f>VLOOKUP(A17,'E 08 AGOSTO 2022'!A:C,3,FALSE)</f>
        <v>MAS DE 20</v>
      </c>
      <c r="H17" s="11"/>
      <c r="I17" s="11"/>
      <c r="J17" s="11"/>
      <c r="K17" s="11"/>
      <c r="L17" s="11"/>
      <c r="M17" s="11"/>
      <c r="N17" s="11"/>
      <c r="O17" s="11"/>
    </row>
    <row r="18" spans="1:15" ht="15.75">
      <c r="B18" s="31" t="s">
        <v>2212</v>
      </c>
      <c r="C18" s="31"/>
      <c r="D18" s="31">
        <f>SUM(D13:D17)</f>
        <v>0</v>
      </c>
      <c r="E18" s="29"/>
      <c r="F18" s="72">
        <f>SUM(F13:F17)</f>
        <v>0</v>
      </c>
      <c r="G18" s="99"/>
      <c r="H18" s="11"/>
      <c r="I18" s="11"/>
      <c r="J18" s="11"/>
      <c r="K18" s="11"/>
      <c r="L18" s="11"/>
      <c r="M18" s="11"/>
      <c r="N18" s="11"/>
      <c r="O18" s="11"/>
    </row>
    <row r="19" spans="1:15" ht="15.75">
      <c r="A19" s="323"/>
      <c r="B19" s="344"/>
      <c r="C19" s="344"/>
      <c r="D19" s="327" t="s">
        <v>2215</v>
      </c>
      <c r="E19" s="327" t="s">
        <v>2216</v>
      </c>
      <c r="F19" s="345"/>
      <c r="G19" s="99"/>
      <c r="H19" s="11"/>
      <c r="I19" s="11"/>
      <c r="J19" s="11"/>
      <c r="K19" s="11"/>
      <c r="L19" s="11"/>
      <c r="M19" s="11"/>
      <c r="N19" s="11"/>
      <c r="O19" s="11"/>
    </row>
    <row r="20" spans="1:15" ht="15.75">
      <c r="A20" s="325" t="s">
        <v>846</v>
      </c>
      <c r="B20" s="326"/>
      <c r="C20" s="326"/>
      <c r="D20" s="285">
        <v>599</v>
      </c>
      <c r="E20" s="286">
        <v>499</v>
      </c>
      <c r="F20" s="343"/>
      <c r="G20" s="99"/>
      <c r="H20" s="11"/>
      <c r="I20" s="11"/>
      <c r="J20" s="11"/>
      <c r="K20" s="11"/>
      <c r="L20" s="11"/>
      <c r="M20" s="11"/>
      <c r="N20" s="11"/>
      <c r="O20" s="11"/>
    </row>
    <row r="21" spans="1:15" ht="15.75">
      <c r="A21" s="328" t="s">
        <v>3</v>
      </c>
      <c r="B21" s="328" t="s">
        <v>370</v>
      </c>
      <c r="C21" s="328" t="s">
        <v>371</v>
      </c>
      <c r="D21" s="328" t="s">
        <v>372</v>
      </c>
      <c r="E21" s="328" t="s">
        <v>2218</v>
      </c>
      <c r="F21" s="327" t="s">
        <v>375</v>
      </c>
      <c r="G21" s="99"/>
      <c r="H21" s="11"/>
      <c r="I21" s="11"/>
      <c r="J21" s="11"/>
      <c r="K21" s="11"/>
      <c r="L21" s="11"/>
      <c r="M21" s="11"/>
      <c r="N21" s="11"/>
      <c r="O21" s="11"/>
    </row>
    <row r="22" spans="1:15" ht="15.75" hidden="1">
      <c r="A22" s="29" t="s">
        <v>847</v>
      </c>
      <c r="B22" s="29" t="s">
        <v>404</v>
      </c>
      <c r="C22" s="29" t="s">
        <v>95</v>
      </c>
      <c r="D22" s="29">
        <v>0</v>
      </c>
      <c r="E22" s="59">
        <f>E$20*TOTAL!I$1</f>
        <v>324.35000000000002</v>
      </c>
      <c r="F22" s="60">
        <f t="shared" ref="F22:F31" si="0">E22*D22</f>
        <v>0</v>
      </c>
      <c r="G22" s="99" t="e">
        <f>VLOOKUP(A22,'E 08 AGOSTO 2022'!A:C,3,FALSE)</f>
        <v>#N/A</v>
      </c>
      <c r="H22" s="11"/>
      <c r="I22" s="11"/>
      <c r="J22" s="11"/>
      <c r="K22" s="11"/>
      <c r="L22" s="11"/>
      <c r="M22" s="11"/>
      <c r="N22" s="11"/>
      <c r="O22" s="11"/>
    </row>
    <row r="23" spans="1:15" ht="15.75" hidden="1">
      <c r="A23" s="29" t="s">
        <v>848</v>
      </c>
      <c r="B23" s="29" t="s">
        <v>404</v>
      </c>
      <c r="C23" s="29" t="s">
        <v>12</v>
      </c>
      <c r="D23" s="29">
        <v>0</v>
      </c>
      <c r="E23" s="59">
        <f>E$20*TOTAL!I$1</f>
        <v>324.35000000000002</v>
      </c>
      <c r="F23" s="60">
        <f t="shared" si="0"/>
        <v>0</v>
      </c>
      <c r="G23" s="99" t="e">
        <f>VLOOKUP(A23,'E 08 AGOSTO 2022'!A:C,3,FALSE)</f>
        <v>#N/A</v>
      </c>
      <c r="H23" s="11"/>
      <c r="I23" s="11"/>
      <c r="J23" s="11"/>
      <c r="K23" s="11"/>
      <c r="L23" s="11"/>
      <c r="M23" s="11"/>
      <c r="N23" s="11"/>
      <c r="O23" s="11"/>
    </row>
    <row r="24" spans="1:15" ht="15.75" hidden="1">
      <c r="A24" s="29" t="s">
        <v>849</v>
      </c>
      <c r="B24" s="29" t="s">
        <v>404</v>
      </c>
      <c r="C24" s="29" t="s">
        <v>15</v>
      </c>
      <c r="D24" s="29">
        <v>0</v>
      </c>
      <c r="E24" s="59">
        <f>E$20*TOTAL!I$1</f>
        <v>324.35000000000002</v>
      </c>
      <c r="F24" s="60">
        <f t="shared" si="0"/>
        <v>0</v>
      </c>
      <c r="G24" s="99" t="e">
        <f>VLOOKUP(A24,'E 08 AGOSTO 2022'!A:C,3,FALSE)</f>
        <v>#N/A</v>
      </c>
      <c r="H24" s="11"/>
      <c r="I24" s="11"/>
      <c r="J24" s="11"/>
      <c r="K24" s="11"/>
      <c r="L24" s="11"/>
      <c r="M24" s="11"/>
      <c r="N24" s="11"/>
      <c r="O24" s="11"/>
    </row>
    <row r="25" spans="1:15" ht="15.75">
      <c r="A25" s="29" t="s">
        <v>850</v>
      </c>
      <c r="B25" s="29" t="s">
        <v>404</v>
      </c>
      <c r="C25" s="29" t="s">
        <v>18</v>
      </c>
      <c r="D25" s="29">
        <v>0</v>
      </c>
      <c r="E25" s="59">
        <f>E$20*TOTAL!I$1</f>
        <v>324.35000000000002</v>
      </c>
      <c r="F25" s="60">
        <f t="shared" si="0"/>
        <v>0</v>
      </c>
      <c r="G25" s="99" t="str">
        <f>VLOOKUP(A25,'E 08 AGOSTO 2022'!A:C,3,FALSE)</f>
        <v>6</v>
      </c>
      <c r="H25" s="11"/>
      <c r="I25" s="11"/>
      <c r="J25" s="11"/>
      <c r="K25" s="11"/>
      <c r="L25" s="11"/>
      <c r="M25" s="11"/>
      <c r="N25" s="11"/>
      <c r="O25" s="11"/>
    </row>
    <row r="26" spans="1:15" ht="15.75" hidden="1">
      <c r="A26" s="29" t="s">
        <v>851</v>
      </c>
      <c r="B26" s="29" t="s">
        <v>404</v>
      </c>
      <c r="C26" s="29" t="s">
        <v>21</v>
      </c>
      <c r="D26" s="29">
        <v>0</v>
      </c>
      <c r="E26" s="59">
        <f>E$20*TOTAL!I$1</f>
        <v>324.35000000000002</v>
      </c>
      <c r="F26" s="60">
        <f t="shared" si="0"/>
        <v>0</v>
      </c>
      <c r="G26" s="99" t="e">
        <f>VLOOKUP(A26,'E 08 AGOSTO 2022'!A:C,3,FALSE)</f>
        <v>#N/A</v>
      </c>
      <c r="H26" s="11"/>
      <c r="I26" s="11"/>
      <c r="J26" s="11"/>
      <c r="K26" s="11"/>
      <c r="L26" s="11"/>
      <c r="M26" s="11"/>
      <c r="N26" s="11"/>
      <c r="O26" s="11"/>
    </row>
    <row r="27" spans="1:15" ht="15.75" hidden="1">
      <c r="A27" s="29" t="s">
        <v>852</v>
      </c>
      <c r="B27" s="29" t="s">
        <v>563</v>
      </c>
      <c r="C27" s="29" t="s">
        <v>95</v>
      </c>
      <c r="D27" s="29">
        <v>0</v>
      </c>
      <c r="E27" s="59">
        <f>E$20*TOTAL!I$1</f>
        <v>324.35000000000002</v>
      </c>
      <c r="F27" s="60">
        <f t="shared" si="0"/>
        <v>0</v>
      </c>
      <c r="G27" s="99" t="e">
        <f>VLOOKUP(A27,'E 08 AGOSTO 2022'!A:C,3,FALSE)</f>
        <v>#N/A</v>
      </c>
      <c r="H27" s="11"/>
      <c r="I27" s="11"/>
      <c r="J27" s="11"/>
      <c r="K27" s="11"/>
      <c r="L27" s="11"/>
      <c r="M27" s="11"/>
      <c r="N27" s="11"/>
      <c r="O27" s="11"/>
    </row>
    <row r="28" spans="1:15" ht="15.75" hidden="1">
      <c r="A28" s="29" t="s">
        <v>853</v>
      </c>
      <c r="B28" s="29" t="s">
        <v>563</v>
      </c>
      <c r="C28" s="29" t="s">
        <v>12</v>
      </c>
      <c r="D28" s="29">
        <v>0</v>
      </c>
      <c r="E28" s="59">
        <f>E$20*TOTAL!I$1</f>
        <v>324.35000000000002</v>
      </c>
      <c r="F28" s="60">
        <f t="shared" si="0"/>
        <v>0</v>
      </c>
      <c r="G28" s="99" t="e">
        <f>VLOOKUP(A28,'E 08 AGOSTO 2022'!A:C,3,FALSE)</f>
        <v>#N/A</v>
      </c>
      <c r="H28" s="11"/>
      <c r="I28" s="11"/>
      <c r="J28" s="11"/>
      <c r="K28" s="11"/>
      <c r="L28" s="11"/>
      <c r="M28" s="11"/>
      <c r="N28" s="11"/>
      <c r="O28" s="11"/>
    </row>
    <row r="29" spans="1:15" ht="15.75" hidden="1">
      <c r="A29" s="29" t="s">
        <v>854</v>
      </c>
      <c r="B29" s="29" t="s">
        <v>563</v>
      </c>
      <c r="C29" s="29" t="s">
        <v>15</v>
      </c>
      <c r="D29" s="29">
        <v>0</v>
      </c>
      <c r="E29" s="59">
        <f>E$20*TOTAL!I$1</f>
        <v>324.35000000000002</v>
      </c>
      <c r="F29" s="60">
        <f t="shared" si="0"/>
        <v>0</v>
      </c>
      <c r="G29" s="99" t="e">
        <f>VLOOKUP(A29,'E 08 AGOSTO 2022'!A:C,3,FALSE)</f>
        <v>#N/A</v>
      </c>
      <c r="H29" s="11"/>
      <c r="I29" s="11"/>
      <c r="J29" s="11"/>
      <c r="K29" s="11"/>
      <c r="L29" s="11"/>
      <c r="M29" s="11"/>
      <c r="N29" s="11"/>
      <c r="O29" s="11"/>
    </row>
    <row r="30" spans="1:15" ht="15.75" hidden="1">
      <c r="A30" s="29" t="s">
        <v>855</v>
      </c>
      <c r="B30" s="29" t="s">
        <v>563</v>
      </c>
      <c r="C30" s="29" t="s">
        <v>18</v>
      </c>
      <c r="D30" s="29">
        <v>0</v>
      </c>
      <c r="E30" s="59">
        <f>E$20*TOTAL!I$1</f>
        <v>324.35000000000002</v>
      </c>
      <c r="F30" s="60">
        <f t="shared" si="0"/>
        <v>0</v>
      </c>
      <c r="G30" s="99" t="e">
        <f>VLOOKUP(A30,'E 08 AGOSTO 2022'!A:C,3,FALSE)</f>
        <v>#N/A</v>
      </c>
      <c r="H30" s="11"/>
      <c r="I30" s="11"/>
      <c r="J30" s="11"/>
      <c r="K30" s="11"/>
      <c r="L30" s="11"/>
      <c r="M30" s="11"/>
      <c r="N30" s="11"/>
      <c r="O30" s="11"/>
    </row>
    <row r="31" spans="1:15" ht="15.75">
      <c r="A31" s="29" t="s">
        <v>856</v>
      </c>
      <c r="B31" s="29" t="s">
        <v>563</v>
      </c>
      <c r="C31" s="29" t="s">
        <v>21</v>
      </c>
      <c r="D31" s="29">
        <v>0</v>
      </c>
      <c r="E31" s="59">
        <f>E$20*TOTAL!I$1</f>
        <v>324.35000000000002</v>
      </c>
      <c r="F31" s="60">
        <f t="shared" si="0"/>
        <v>0</v>
      </c>
      <c r="G31" s="99" t="str">
        <f>VLOOKUP(A31,'E 08 AGOSTO 2022'!A:C,3,FALSE)</f>
        <v>1</v>
      </c>
      <c r="H31" s="11"/>
      <c r="I31" s="11"/>
      <c r="J31" s="11"/>
      <c r="K31" s="11"/>
      <c r="L31" s="11"/>
      <c r="M31" s="11"/>
      <c r="N31" s="11"/>
      <c r="O31" s="11"/>
    </row>
    <row r="32" spans="1:15" ht="15.75">
      <c r="A32" s="29"/>
      <c r="B32" s="31" t="s">
        <v>857</v>
      </c>
      <c r="C32" s="31"/>
      <c r="D32" s="31">
        <f>SUM(D22:D31)</f>
        <v>0</v>
      </c>
      <c r="E32" s="62"/>
      <c r="F32" s="72">
        <f>SUM(F22:F31)</f>
        <v>0</v>
      </c>
      <c r="G32" s="99"/>
      <c r="H32" s="11"/>
      <c r="I32" s="11"/>
      <c r="J32" s="11"/>
      <c r="K32" s="11"/>
      <c r="L32" s="11"/>
      <c r="M32" s="11"/>
      <c r="N32" s="11"/>
      <c r="O32" s="11"/>
    </row>
    <row r="33" spans="1:15" ht="15.75">
      <c r="A33" s="346"/>
      <c r="B33" s="344"/>
      <c r="C33" s="344"/>
      <c r="D33" s="327" t="s">
        <v>2215</v>
      </c>
      <c r="E33" s="327" t="s">
        <v>2216</v>
      </c>
      <c r="F33" s="345"/>
      <c r="G33" s="99"/>
      <c r="H33" s="11"/>
      <c r="I33" s="11"/>
      <c r="J33" s="11"/>
      <c r="K33" s="11"/>
      <c r="L33" s="11"/>
      <c r="M33" s="11"/>
      <c r="N33" s="11"/>
      <c r="O33" s="11"/>
    </row>
    <row r="34" spans="1:15" ht="15.75">
      <c r="A34" s="325" t="s">
        <v>858</v>
      </c>
      <c r="B34" s="326"/>
      <c r="C34" s="326"/>
      <c r="D34" s="285">
        <v>999</v>
      </c>
      <c r="E34" s="286">
        <v>899</v>
      </c>
      <c r="F34" s="343"/>
      <c r="G34" s="99"/>
      <c r="H34" s="11"/>
      <c r="I34" s="11"/>
      <c r="J34" s="11"/>
      <c r="K34" s="11"/>
      <c r="L34" s="11"/>
      <c r="M34" s="11"/>
      <c r="N34" s="11"/>
      <c r="O34" s="11"/>
    </row>
    <row r="35" spans="1:15" ht="15.75">
      <c r="A35" s="328" t="s">
        <v>3</v>
      </c>
      <c r="B35" s="328" t="s">
        <v>370</v>
      </c>
      <c r="C35" s="328" t="s">
        <v>371</v>
      </c>
      <c r="D35" s="328" t="s">
        <v>372</v>
      </c>
      <c r="E35" s="328" t="s">
        <v>2218</v>
      </c>
      <c r="F35" s="327" t="s">
        <v>375</v>
      </c>
      <c r="G35" s="99"/>
      <c r="H35" s="11"/>
      <c r="I35" s="11"/>
      <c r="J35" s="11"/>
      <c r="K35" s="11"/>
      <c r="L35" s="11"/>
      <c r="M35" s="11"/>
      <c r="N35" s="11"/>
      <c r="O35" s="11"/>
    </row>
    <row r="36" spans="1:15" ht="15.75">
      <c r="A36" s="29" t="s">
        <v>859</v>
      </c>
      <c r="B36" s="29" t="s">
        <v>404</v>
      </c>
      <c r="C36" s="29" t="s">
        <v>95</v>
      </c>
      <c r="D36" s="29">
        <v>0</v>
      </c>
      <c r="E36" s="59">
        <f>E$34*TOTAL!I$1</f>
        <v>584.35</v>
      </c>
      <c r="F36" s="60">
        <f t="shared" ref="F36:F45" si="1">E36*D36</f>
        <v>0</v>
      </c>
      <c r="G36" s="99" t="str">
        <f>VLOOKUP(A36,'E 08 AGOSTO 2022'!A:C,3,FALSE)</f>
        <v>MAS DE 20</v>
      </c>
      <c r="H36" s="11"/>
      <c r="I36" s="11"/>
      <c r="J36" s="11"/>
      <c r="K36" s="11"/>
      <c r="L36" s="11"/>
      <c r="M36" s="11"/>
      <c r="N36" s="11"/>
      <c r="O36" s="11"/>
    </row>
    <row r="37" spans="1:15" ht="15.75">
      <c r="A37" s="29" t="s">
        <v>860</v>
      </c>
      <c r="B37" s="29" t="s">
        <v>404</v>
      </c>
      <c r="C37" s="29" t="s">
        <v>12</v>
      </c>
      <c r="D37" s="29">
        <v>0</v>
      </c>
      <c r="E37" s="59">
        <f>E$34*TOTAL!I$1</f>
        <v>584.35</v>
      </c>
      <c r="F37" s="60">
        <f t="shared" si="1"/>
        <v>0</v>
      </c>
      <c r="G37" s="99" t="str">
        <f>VLOOKUP(A37,'E 08 AGOSTO 2022'!A:C,3,FALSE)</f>
        <v>MAS DE 20</v>
      </c>
      <c r="H37" s="11"/>
      <c r="I37" s="11"/>
      <c r="J37" s="11"/>
      <c r="K37" s="11"/>
      <c r="L37" s="11"/>
      <c r="M37" s="11"/>
      <c r="N37" s="11"/>
      <c r="O37" s="11"/>
    </row>
    <row r="38" spans="1:15" ht="15.75">
      <c r="A38" s="29" t="s">
        <v>861</v>
      </c>
      <c r="B38" s="29" t="s">
        <v>404</v>
      </c>
      <c r="C38" s="29" t="s">
        <v>15</v>
      </c>
      <c r="D38" s="29">
        <v>0</v>
      </c>
      <c r="E38" s="59">
        <f>E$34*TOTAL!I$1</f>
        <v>584.35</v>
      </c>
      <c r="F38" s="60">
        <f t="shared" si="1"/>
        <v>0</v>
      </c>
      <c r="G38" s="99" t="str">
        <f>VLOOKUP(A38,'E 08 AGOSTO 2022'!A:C,3,FALSE)</f>
        <v>MAS DE 20</v>
      </c>
      <c r="H38" s="11"/>
      <c r="I38" s="11"/>
      <c r="J38" s="11"/>
      <c r="K38" s="11"/>
      <c r="L38" s="11"/>
      <c r="M38" s="11"/>
      <c r="N38" s="11"/>
      <c r="O38" s="11"/>
    </row>
    <row r="39" spans="1:15" ht="15.75">
      <c r="A39" s="29" t="s">
        <v>862</v>
      </c>
      <c r="B39" s="29" t="s">
        <v>404</v>
      </c>
      <c r="C39" s="29" t="s">
        <v>18</v>
      </c>
      <c r="D39" s="29">
        <v>0</v>
      </c>
      <c r="E39" s="59">
        <f>E$34*TOTAL!I$1</f>
        <v>584.35</v>
      </c>
      <c r="F39" s="60">
        <f t="shared" si="1"/>
        <v>0</v>
      </c>
      <c r="G39" s="99" t="str">
        <f>VLOOKUP(A39,'E 08 AGOSTO 2022'!A:C,3,FALSE)</f>
        <v>MAS DE 20</v>
      </c>
      <c r="H39" s="11"/>
      <c r="I39" s="11"/>
      <c r="J39" s="11"/>
      <c r="K39" s="11"/>
      <c r="L39" s="11"/>
      <c r="M39" s="11"/>
      <c r="N39" s="11"/>
      <c r="O39" s="11"/>
    </row>
    <row r="40" spans="1:15" ht="15.75">
      <c r="A40" s="29" t="s">
        <v>863</v>
      </c>
      <c r="B40" s="29" t="s">
        <v>404</v>
      </c>
      <c r="C40" s="29" t="s">
        <v>21</v>
      </c>
      <c r="D40" s="29">
        <v>0</v>
      </c>
      <c r="E40" s="59">
        <f>E$34*TOTAL!I$1</f>
        <v>584.35</v>
      </c>
      <c r="F40" s="60">
        <f t="shared" si="1"/>
        <v>0</v>
      </c>
      <c r="G40" s="99" t="str">
        <f>VLOOKUP(A40,'E 08 AGOSTO 2022'!A:C,3,FALSE)</f>
        <v>9</v>
      </c>
      <c r="H40" s="11"/>
      <c r="I40" s="11"/>
      <c r="J40" s="11"/>
      <c r="K40" s="11"/>
      <c r="L40" s="11"/>
      <c r="M40" s="11"/>
      <c r="N40" s="11"/>
      <c r="O40" s="11"/>
    </row>
    <row r="41" spans="1:15" ht="15.75">
      <c r="A41" s="29" t="s">
        <v>864</v>
      </c>
      <c r="B41" s="29" t="s">
        <v>563</v>
      </c>
      <c r="C41" s="29" t="s">
        <v>95</v>
      </c>
      <c r="D41" s="29">
        <v>0</v>
      </c>
      <c r="E41" s="59">
        <f>E$34*TOTAL!I$1</f>
        <v>584.35</v>
      </c>
      <c r="F41" s="60">
        <f t="shared" si="1"/>
        <v>0</v>
      </c>
      <c r="G41" s="99" t="str">
        <f>VLOOKUP(A41,'E 08 AGOSTO 2022'!A:C,3,FALSE)</f>
        <v>MAS DE 20</v>
      </c>
      <c r="H41" s="11"/>
      <c r="I41" s="11"/>
      <c r="J41" s="11"/>
      <c r="K41" s="11"/>
      <c r="L41" s="11"/>
      <c r="M41" s="11"/>
      <c r="N41" s="11"/>
      <c r="O41" s="11"/>
    </row>
    <row r="42" spans="1:15" ht="15.75">
      <c r="A42" s="29" t="s">
        <v>865</v>
      </c>
      <c r="B42" s="29" t="s">
        <v>563</v>
      </c>
      <c r="C42" s="29" t="s">
        <v>12</v>
      </c>
      <c r="D42" s="29">
        <v>0</v>
      </c>
      <c r="E42" s="59">
        <f>E$34*TOTAL!I$1</f>
        <v>584.35</v>
      </c>
      <c r="F42" s="60">
        <f t="shared" si="1"/>
        <v>0</v>
      </c>
      <c r="G42" s="99" t="str">
        <f>VLOOKUP(A42,'E 08 AGOSTO 2022'!A:C,3,FALSE)</f>
        <v>7</v>
      </c>
      <c r="H42" s="11"/>
      <c r="I42" s="11"/>
      <c r="J42" s="11"/>
      <c r="K42" s="11"/>
      <c r="L42" s="11"/>
      <c r="M42" s="11"/>
      <c r="N42" s="11"/>
      <c r="O42" s="11"/>
    </row>
    <row r="43" spans="1:15" ht="15.75">
      <c r="A43" s="29" t="s">
        <v>866</v>
      </c>
      <c r="B43" s="29" t="s">
        <v>563</v>
      </c>
      <c r="C43" s="29" t="s">
        <v>15</v>
      </c>
      <c r="D43" s="29">
        <v>0</v>
      </c>
      <c r="E43" s="59">
        <f>E$34*TOTAL!I$1</f>
        <v>584.35</v>
      </c>
      <c r="F43" s="60">
        <f t="shared" si="1"/>
        <v>0</v>
      </c>
      <c r="G43" s="99" t="str">
        <f>VLOOKUP(A43,'E 08 AGOSTO 2022'!A:C,3,FALSE)</f>
        <v>MAS DE 20</v>
      </c>
      <c r="H43" s="11"/>
      <c r="I43" s="11"/>
      <c r="J43" s="11"/>
      <c r="K43" s="11"/>
      <c r="L43" s="11"/>
      <c r="M43" s="11"/>
      <c r="N43" s="11"/>
      <c r="O43" s="11"/>
    </row>
    <row r="44" spans="1:15" ht="15.75">
      <c r="A44" s="29" t="s">
        <v>867</v>
      </c>
      <c r="B44" s="29" t="s">
        <v>563</v>
      </c>
      <c r="C44" s="29" t="s">
        <v>18</v>
      </c>
      <c r="D44" s="29">
        <v>0</v>
      </c>
      <c r="E44" s="59">
        <f>E$34*TOTAL!I$1</f>
        <v>584.35</v>
      </c>
      <c r="F44" s="60">
        <f t="shared" si="1"/>
        <v>0</v>
      </c>
      <c r="G44" s="99" t="str">
        <f>VLOOKUP(A44,'E 08 AGOSTO 2022'!A:C,3,FALSE)</f>
        <v>MAS DE 20</v>
      </c>
      <c r="H44" s="11"/>
      <c r="I44" s="11"/>
      <c r="J44" s="11"/>
      <c r="K44" s="11"/>
      <c r="L44" s="11"/>
      <c r="M44" s="11"/>
      <c r="N44" s="11"/>
      <c r="O44" s="11"/>
    </row>
    <row r="45" spans="1:15" ht="15.75">
      <c r="A45" s="29" t="s">
        <v>868</v>
      </c>
      <c r="B45" s="29" t="s">
        <v>563</v>
      </c>
      <c r="C45" s="29" t="s">
        <v>21</v>
      </c>
      <c r="D45" s="29">
        <v>0</v>
      </c>
      <c r="E45" s="59">
        <f>E$34*TOTAL!I$1</f>
        <v>584.35</v>
      </c>
      <c r="F45" s="60">
        <f t="shared" si="1"/>
        <v>0</v>
      </c>
      <c r="G45" s="99" t="str">
        <f>VLOOKUP(A45,'E 08 AGOSTO 2022'!A:C,3,FALSE)</f>
        <v>MAS DE 20</v>
      </c>
      <c r="H45" s="11"/>
      <c r="I45" s="11"/>
      <c r="J45" s="11"/>
      <c r="K45" s="11"/>
      <c r="L45" s="11"/>
      <c r="M45" s="11"/>
      <c r="N45" s="11"/>
      <c r="O45" s="11"/>
    </row>
    <row r="46" spans="1:15" ht="15.75">
      <c r="A46" s="31"/>
      <c r="B46" s="31" t="s">
        <v>869</v>
      </c>
      <c r="C46" s="31"/>
      <c r="D46" s="31">
        <f>SUM(D36:D45)</f>
        <v>0</v>
      </c>
      <c r="E46" s="62"/>
      <c r="F46" s="72">
        <f>SUM(F36:F45)</f>
        <v>0</v>
      </c>
      <c r="G46" s="99"/>
      <c r="H46" s="11"/>
      <c r="I46" s="11"/>
      <c r="J46" s="11"/>
      <c r="K46" s="11"/>
      <c r="L46" s="11"/>
      <c r="M46" s="11"/>
      <c r="N46" s="11"/>
      <c r="O46" s="11"/>
    </row>
    <row r="47" spans="1:15" ht="21">
      <c r="A47" s="438" t="s">
        <v>870</v>
      </c>
      <c r="B47" s="439"/>
      <c r="C47" s="439"/>
      <c r="D47" s="439"/>
      <c r="E47" s="439"/>
      <c r="F47" s="440"/>
      <c r="G47" s="99"/>
      <c r="H47" s="11"/>
      <c r="I47" s="11"/>
      <c r="J47" s="11"/>
      <c r="K47" s="11"/>
      <c r="L47" s="11"/>
      <c r="M47" s="11"/>
      <c r="N47" s="11"/>
      <c r="O47" s="11"/>
    </row>
    <row r="48" spans="1:15" ht="21">
      <c r="A48" s="251"/>
      <c r="B48" s="252"/>
      <c r="C48" s="252"/>
      <c r="D48" s="287" t="s">
        <v>2215</v>
      </c>
      <c r="E48" s="288" t="s">
        <v>2216</v>
      </c>
      <c r="F48" s="253"/>
      <c r="G48" s="99"/>
      <c r="H48" s="11"/>
      <c r="I48" s="11"/>
      <c r="J48" s="11"/>
      <c r="K48" s="11"/>
      <c r="L48" s="11"/>
      <c r="M48" s="11"/>
      <c r="N48" s="11"/>
      <c r="O48" s="11"/>
    </row>
    <row r="49" spans="1:16" ht="18.75">
      <c r="A49" s="148" t="s">
        <v>2213</v>
      </c>
      <c r="B49" s="148" t="s">
        <v>2010</v>
      </c>
      <c r="C49" s="244"/>
      <c r="D49" s="279">
        <v>999</v>
      </c>
      <c r="E49" s="291">
        <v>949</v>
      </c>
      <c r="F49" s="243"/>
      <c r="G49" s="99"/>
      <c r="H49" s="11"/>
      <c r="I49" s="11"/>
      <c r="J49" s="11"/>
      <c r="K49" s="11"/>
      <c r="L49" s="11"/>
      <c r="M49" s="11"/>
      <c r="N49" s="11"/>
      <c r="O49" s="11"/>
    </row>
    <row r="50" spans="1:16" ht="15.75">
      <c r="A50" s="244" t="s">
        <v>3</v>
      </c>
      <c r="B50" s="244" t="s">
        <v>370</v>
      </c>
      <c r="C50" s="244" t="s">
        <v>371</v>
      </c>
      <c r="D50" s="42" t="s">
        <v>372</v>
      </c>
      <c r="E50" s="42" t="s">
        <v>2011</v>
      </c>
      <c r="F50" s="56" t="s">
        <v>375</v>
      </c>
      <c r="G50" s="99"/>
      <c r="H50" s="11"/>
      <c r="I50" s="11"/>
      <c r="J50" s="11"/>
      <c r="K50" s="11"/>
      <c r="L50" s="11"/>
      <c r="M50" s="11"/>
      <c r="N50" s="11"/>
      <c r="O50" s="11"/>
    </row>
    <row r="51" spans="1:16" ht="15.75">
      <c r="A51" s="29" t="s">
        <v>2189</v>
      </c>
      <c r="B51" s="29" t="s">
        <v>2190</v>
      </c>
      <c r="C51" s="29" t="s">
        <v>12</v>
      </c>
      <c r="D51" s="29">
        <v>0</v>
      </c>
      <c r="E51" s="59">
        <f>E$49*TOTAL!I$1</f>
        <v>616.85</v>
      </c>
      <c r="F51" s="60">
        <f>E51*D51</f>
        <v>0</v>
      </c>
      <c r="G51" s="99" t="str">
        <f>VLOOKUP(A51,'E 08 AGOSTO 2022'!A:C,3,FALSE)</f>
        <v>MAS DE 20</v>
      </c>
      <c r="H51" s="11"/>
      <c r="I51" s="11"/>
      <c r="J51" s="11"/>
      <c r="K51" s="11"/>
      <c r="L51" s="11"/>
      <c r="M51" s="11"/>
      <c r="N51" s="11"/>
      <c r="O51" s="11"/>
    </row>
    <row r="52" spans="1:16" ht="15.75">
      <c r="A52" s="29" t="s">
        <v>2191</v>
      </c>
      <c r="B52" s="29" t="s">
        <v>2192</v>
      </c>
      <c r="C52" s="29" t="s">
        <v>15</v>
      </c>
      <c r="D52" s="29">
        <v>0</v>
      </c>
      <c r="E52" s="59">
        <f>E$49*TOTAL!I$1</f>
        <v>616.85</v>
      </c>
      <c r="F52" s="60">
        <f>E52*D52</f>
        <v>0</v>
      </c>
      <c r="G52" s="99" t="str">
        <f>VLOOKUP(A52,'E 08 AGOSTO 2022'!A:C,3,FALSE)</f>
        <v>MAS DE 20</v>
      </c>
      <c r="H52" s="11"/>
      <c r="I52" s="11"/>
      <c r="J52" s="11"/>
      <c r="K52" s="11"/>
      <c r="L52" s="11"/>
      <c r="M52" s="11"/>
      <c r="N52" s="11"/>
      <c r="O52" s="11"/>
    </row>
    <row r="53" spans="1:16" ht="15.75">
      <c r="A53" s="29" t="s">
        <v>2193</v>
      </c>
      <c r="B53" s="29" t="s">
        <v>2194</v>
      </c>
      <c r="C53" s="29" t="s">
        <v>18</v>
      </c>
      <c r="D53" s="29">
        <v>0</v>
      </c>
      <c r="E53" s="59">
        <f>E$49*TOTAL!I$1</f>
        <v>616.85</v>
      </c>
      <c r="F53" s="60">
        <f>E53*D53</f>
        <v>0</v>
      </c>
      <c r="G53" s="99" t="str">
        <f>VLOOKUP(A53,'E 08 AGOSTO 2022'!A:C,3,FALSE)</f>
        <v>MAS DE 20</v>
      </c>
      <c r="H53" s="11"/>
      <c r="I53" s="11"/>
      <c r="J53" s="11"/>
      <c r="K53" s="11"/>
      <c r="L53" s="11"/>
      <c r="M53" s="11"/>
      <c r="N53" s="11"/>
      <c r="O53" s="11"/>
    </row>
    <row r="54" spans="1:16" ht="15.75">
      <c r="A54" s="29" t="s">
        <v>2195</v>
      </c>
      <c r="B54" s="29" t="s">
        <v>2196</v>
      </c>
      <c r="C54" s="29" t="s">
        <v>21</v>
      </c>
      <c r="D54" s="29">
        <v>0</v>
      </c>
      <c r="E54" s="59">
        <f>E$49*TOTAL!I$1</f>
        <v>616.85</v>
      </c>
      <c r="F54" s="60">
        <f>E54*D54</f>
        <v>0</v>
      </c>
      <c r="G54" s="99" t="str">
        <f>VLOOKUP(A54,'E 08 AGOSTO 2022'!A:C,3,FALSE)</f>
        <v>MAS DE 20</v>
      </c>
      <c r="H54" s="11"/>
      <c r="I54" s="11"/>
      <c r="J54" s="11"/>
      <c r="K54" s="11"/>
      <c r="L54" s="11"/>
      <c r="M54" s="11"/>
      <c r="N54" s="11"/>
      <c r="O54" s="11"/>
    </row>
    <row r="55" spans="1:16" ht="15.75">
      <c r="A55" s="29" t="s">
        <v>2197</v>
      </c>
      <c r="B55" s="29" t="s">
        <v>2198</v>
      </c>
      <c r="C55" s="29" t="s">
        <v>24</v>
      </c>
      <c r="D55" s="29">
        <v>0</v>
      </c>
      <c r="E55" s="59">
        <f>E$49*TOTAL!I$1</f>
        <v>616.85</v>
      </c>
      <c r="F55" s="60">
        <f>E55*D55</f>
        <v>0</v>
      </c>
      <c r="G55" s="99" t="str">
        <f>VLOOKUP(A55,'E 08 AGOSTO 2022'!A:C,3,FALSE)</f>
        <v>MAS DE 20</v>
      </c>
      <c r="H55" s="11"/>
      <c r="I55" s="11"/>
      <c r="J55" s="11"/>
      <c r="K55" s="11"/>
      <c r="L55" s="11"/>
      <c r="M55" s="11"/>
      <c r="N55" s="11"/>
      <c r="O55" s="11"/>
    </row>
    <row r="56" spans="1:16" ht="15.75">
      <c r="A56" s="29"/>
      <c r="B56" s="31" t="s">
        <v>2214</v>
      </c>
      <c r="C56" s="29"/>
      <c r="D56" s="31">
        <f>SUM(D51:D55)</f>
        <v>0</v>
      </c>
      <c r="E56" s="72"/>
      <c r="F56" s="72">
        <f>SUM(F51:F55)</f>
        <v>0</v>
      </c>
      <c r="G56" s="99"/>
      <c r="H56" s="11"/>
      <c r="I56" s="11"/>
      <c r="J56" s="11"/>
      <c r="K56" s="11"/>
      <c r="L56" s="11"/>
      <c r="M56" s="11"/>
      <c r="N56" s="11"/>
      <c r="O56" s="11"/>
    </row>
    <row r="57" spans="1:16" ht="18.75">
      <c r="A57" s="284"/>
      <c r="B57" s="31"/>
      <c r="C57" s="29"/>
      <c r="D57" s="279" t="s">
        <v>2215</v>
      </c>
      <c r="E57" s="72"/>
      <c r="F57" s="72"/>
      <c r="G57" s="99"/>
      <c r="H57" s="11"/>
      <c r="I57" s="11"/>
      <c r="J57" s="11"/>
      <c r="K57" s="11"/>
      <c r="L57" s="11"/>
      <c r="M57" s="11"/>
      <c r="N57" s="11"/>
      <c r="O57" s="11"/>
    </row>
    <row r="58" spans="1:16" ht="18.75">
      <c r="A58" s="137" t="s">
        <v>871</v>
      </c>
      <c r="B58" s="435"/>
      <c r="C58" s="435"/>
      <c r="D58" s="279">
        <v>1899</v>
      </c>
      <c r="E58" s="55" t="s">
        <v>369</v>
      </c>
      <c r="F58" s="22"/>
      <c r="G58" s="99"/>
      <c r="O58" s="11"/>
      <c r="P58" s="11"/>
    </row>
    <row r="59" spans="1:16" ht="15.75">
      <c r="A59" s="55" t="s">
        <v>3</v>
      </c>
      <c r="B59" s="55" t="s">
        <v>370</v>
      </c>
      <c r="C59" s="55" t="s">
        <v>371</v>
      </c>
      <c r="D59" s="55" t="s">
        <v>372</v>
      </c>
      <c r="E59" s="55" t="s">
        <v>595</v>
      </c>
      <c r="F59" s="56" t="s">
        <v>375</v>
      </c>
      <c r="G59" s="27" t="s">
        <v>9</v>
      </c>
      <c r="O59" s="11"/>
      <c r="P59" s="11"/>
    </row>
    <row r="60" spans="1:16" ht="15.75" hidden="1">
      <c r="A60" s="29" t="s">
        <v>872</v>
      </c>
      <c r="B60" s="29" t="s">
        <v>873</v>
      </c>
      <c r="C60" s="29" t="s">
        <v>12</v>
      </c>
      <c r="D60" s="29">
        <v>0</v>
      </c>
      <c r="E60" s="59">
        <f>D$58*TOTAL!I$1</f>
        <v>1234.3500000000001</v>
      </c>
      <c r="F60" s="60">
        <f t="shared" ref="F60:F69" si="2">E60*D60</f>
        <v>0</v>
      </c>
      <c r="G60" s="99" t="e">
        <f>VLOOKUP(A60,'E 08 AGOSTO 2022'!A:C,3,FALSE)</f>
        <v>#N/A</v>
      </c>
      <c r="O60" s="11"/>
      <c r="P60" s="11"/>
    </row>
    <row r="61" spans="1:16" ht="15.75" hidden="1">
      <c r="A61" s="29" t="s">
        <v>874</v>
      </c>
      <c r="B61" s="29" t="s">
        <v>875</v>
      </c>
      <c r="C61" s="29" t="s">
        <v>15</v>
      </c>
      <c r="D61" s="29">
        <v>0</v>
      </c>
      <c r="E61" s="59">
        <f>D$58*TOTAL!I$1</f>
        <v>1234.3500000000001</v>
      </c>
      <c r="F61" s="60">
        <f t="shared" si="2"/>
        <v>0</v>
      </c>
      <c r="G61" s="99" t="e">
        <f>VLOOKUP(A61,'E 08 AGOSTO 2022'!A:C,3,FALSE)</f>
        <v>#N/A</v>
      </c>
      <c r="O61" s="11"/>
      <c r="P61" s="11"/>
    </row>
    <row r="62" spans="1:16" ht="15.75" hidden="1">
      <c r="A62" s="29" t="s">
        <v>876</v>
      </c>
      <c r="B62" s="29" t="s">
        <v>877</v>
      </c>
      <c r="C62" s="29" t="s">
        <v>18</v>
      </c>
      <c r="D62" s="29">
        <v>0</v>
      </c>
      <c r="E62" s="59">
        <f>D$58*TOTAL!I$1</f>
        <v>1234.3500000000001</v>
      </c>
      <c r="F62" s="60">
        <f t="shared" si="2"/>
        <v>0</v>
      </c>
      <c r="G62" s="99" t="e">
        <f>VLOOKUP(A62,'E 08 AGOSTO 2022'!A:C,3,FALSE)</f>
        <v>#N/A</v>
      </c>
      <c r="O62" s="11"/>
      <c r="P62" s="11"/>
    </row>
    <row r="63" spans="1:16" ht="15.75">
      <c r="A63" s="29" t="s">
        <v>878</v>
      </c>
      <c r="B63" s="29" t="s">
        <v>879</v>
      </c>
      <c r="C63" s="29" t="s">
        <v>21</v>
      </c>
      <c r="D63" s="29">
        <v>0</v>
      </c>
      <c r="E63" s="59">
        <f>D$58*TOTAL!I$1</f>
        <v>1234.3500000000001</v>
      </c>
      <c r="F63" s="60">
        <f t="shared" si="2"/>
        <v>0</v>
      </c>
      <c r="G63" s="99" t="str">
        <f>VLOOKUP(A63,'E 08 AGOSTO 2022'!A:C,3,FALSE)</f>
        <v>13</v>
      </c>
      <c r="O63" s="11"/>
      <c r="P63" s="11"/>
    </row>
    <row r="64" spans="1:16" ht="15.75">
      <c r="A64" s="29" t="s">
        <v>880</v>
      </c>
      <c r="B64" s="29" t="s">
        <v>881</v>
      </c>
      <c r="C64" s="29" t="s">
        <v>24</v>
      </c>
      <c r="D64" s="29">
        <v>0</v>
      </c>
      <c r="E64" s="59">
        <f>D$58*TOTAL!I$1</f>
        <v>1234.3500000000001</v>
      </c>
      <c r="F64" s="60">
        <f t="shared" si="2"/>
        <v>0</v>
      </c>
      <c r="G64" s="99" t="str">
        <f>VLOOKUP(A64,'E 08 AGOSTO 2022'!A:C,3,FALSE)</f>
        <v>4</v>
      </c>
      <c r="O64" s="11"/>
      <c r="P64" s="11"/>
    </row>
    <row r="65" spans="1:16" ht="15.75">
      <c r="A65" s="29" t="s">
        <v>2170</v>
      </c>
      <c r="B65" s="29" t="s">
        <v>2171</v>
      </c>
      <c r="C65" s="29" t="s">
        <v>12</v>
      </c>
      <c r="D65" s="29">
        <v>0</v>
      </c>
      <c r="E65" s="59">
        <f>D$58*TOTAL!I$1</f>
        <v>1234.3500000000001</v>
      </c>
      <c r="F65" s="60">
        <f t="shared" si="2"/>
        <v>0</v>
      </c>
      <c r="G65" s="99" t="str">
        <f>VLOOKUP(A65,'E 08 AGOSTO 2022'!A:C,3,FALSE)</f>
        <v>MAS DE 20</v>
      </c>
      <c r="O65" s="11"/>
      <c r="P65" s="11"/>
    </row>
    <row r="66" spans="1:16" ht="15.75">
      <c r="A66" s="29" t="s">
        <v>2172</v>
      </c>
      <c r="B66" s="29" t="s">
        <v>2173</v>
      </c>
      <c r="C66" s="29" t="s">
        <v>15</v>
      </c>
      <c r="D66" s="29">
        <v>0</v>
      </c>
      <c r="E66" s="59">
        <f>D$58*TOTAL!I$1</f>
        <v>1234.3500000000001</v>
      </c>
      <c r="F66" s="60">
        <f t="shared" si="2"/>
        <v>0</v>
      </c>
      <c r="G66" s="99" t="str">
        <f>VLOOKUP(A66,'E 08 AGOSTO 2022'!A:C,3,FALSE)</f>
        <v>MAS DE 20</v>
      </c>
      <c r="O66" s="11"/>
      <c r="P66" s="11"/>
    </row>
    <row r="67" spans="1:16" ht="15.75">
      <c r="A67" s="29" t="s">
        <v>2174</v>
      </c>
      <c r="B67" s="29" t="s">
        <v>2175</v>
      </c>
      <c r="C67" s="29" t="s">
        <v>18</v>
      </c>
      <c r="D67" s="29">
        <v>0</v>
      </c>
      <c r="E67" s="59">
        <f>D$58*TOTAL!I$1</f>
        <v>1234.3500000000001</v>
      </c>
      <c r="F67" s="60">
        <f t="shared" si="2"/>
        <v>0</v>
      </c>
      <c r="G67" s="99" t="str">
        <f>VLOOKUP(A67,'E 08 AGOSTO 2022'!A:C,3,FALSE)</f>
        <v>12</v>
      </c>
      <c r="O67" s="11"/>
      <c r="P67" s="11"/>
    </row>
    <row r="68" spans="1:16" ht="15.75">
      <c r="A68" s="29" t="s">
        <v>2176</v>
      </c>
      <c r="B68" s="29" t="s">
        <v>2177</v>
      </c>
      <c r="C68" s="29" t="s">
        <v>21</v>
      </c>
      <c r="D68" s="29">
        <v>0</v>
      </c>
      <c r="E68" s="59">
        <f>D$58*TOTAL!I$1</f>
        <v>1234.3500000000001</v>
      </c>
      <c r="F68" s="60">
        <f t="shared" si="2"/>
        <v>0</v>
      </c>
      <c r="G68" s="99" t="str">
        <f>VLOOKUP(A68,'E 08 AGOSTO 2022'!A:C,3,FALSE)</f>
        <v>MAS DE 20</v>
      </c>
      <c r="O68" s="11"/>
      <c r="P68" s="11"/>
    </row>
    <row r="69" spans="1:16" ht="15.75">
      <c r="A69" s="29" t="s">
        <v>2178</v>
      </c>
      <c r="B69" s="29" t="s">
        <v>2179</v>
      </c>
      <c r="C69" s="29" t="s">
        <v>24</v>
      </c>
      <c r="D69" s="29">
        <v>0</v>
      </c>
      <c r="E69" s="59">
        <f>D$58*TOTAL!I$1</f>
        <v>1234.3500000000001</v>
      </c>
      <c r="F69" s="60">
        <f t="shared" si="2"/>
        <v>0</v>
      </c>
      <c r="G69" s="99" t="str">
        <f>VLOOKUP(A69,'E 08 AGOSTO 2022'!A:C,3,FALSE)</f>
        <v>MAS DE 20</v>
      </c>
      <c r="O69" s="11"/>
      <c r="P69" s="11"/>
    </row>
    <row r="70" spans="1:16" ht="15.75">
      <c r="A70" s="29"/>
      <c r="B70" s="31" t="s">
        <v>882</v>
      </c>
      <c r="C70" s="48"/>
      <c r="D70" s="31">
        <f>SUM(D60:D69)</f>
        <v>0</v>
      </c>
      <c r="E70" s="72"/>
      <c r="F70" s="72">
        <f>SUM(F60:F69)</f>
        <v>0</v>
      </c>
      <c r="G70" s="99"/>
      <c r="O70" s="11"/>
      <c r="P70" s="11"/>
    </row>
    <row r="71" spans="1:16" ht="18.75">
      <c r="A71" s="29"/>
      <c r="B71" s="31"/>
      <c r="C71" s="48"/>
      <c r="D71" s="279" t="s">
        <v>2215</v>
      </c>
      <c r="E71" s="72"/>
      <c r="F71" s="72"/>
      <c r="G71" s="99"/>
      <c r="O71" s="11"/>
      <c r="P71" s="11"/>
    </row>
    <row r="72" spans="1:16" ht="18.75">
      <c r="A72" s="106" t="s">
        <v>883</v>
      </c>
      <c r="B72" s="435"/>
      <c r="C72" s="435"/>
      <c r="D72" s="279">
        <v>1899</v>
      </c>
      <c r="E72" s="55" t="s">
        <v>369</v>
      </c>
      <c r="F72" s="22"/>
      <c r="G72" s="99"/>
      <c r="O72" s="11"/>
      <c r="P72" s="11"/>
    </row>
    <row r="73" spans="1:16" ht="15.75">
      <c r="A73" s="55" t="s">
        <v>3</v>
      </c>
      <c r="B73" s="55" t="s">
        <v>370</v>
      </c>
      <c r="C73" s="55" t="s">
        <v>371</v>
      </c>
      <c r="D73" s="55" t="s">
        <v>372</v>
      </c>
      <c r="E73" s="55" t="s">
        <v>595</v>
      </c>
      <c r="F73" s="56" t="s">
        <v>375</v>
      </c>
      <c r="G73" s="99"/>
      <c r="O73" s="11"/>
      <c r="P73" s="11"/>
    </row>
    <row r="74" spans="1:16" ht="15.75">
      <c r="A74" s="29" t="s">
        <v>884</v>
      </c>
      <c r="B74" s="29" t="s">
        <v>885</v>
      </c>
      <c r="C74" s="29" t="s">
        <v>12</v>
      </c>
      <c r="D74" s="29">
        <v>0</v>
      </c>
      <c r="E74" s="59">
        <f>D$72*TOTAL!I$1</f>
        <v>1234.3500000000001</v>
      </c>
      <c r="F74" s="60">
        <f t="shared" ref="F74:F83" si="3">E74*D74</f>
        <v>0</v>
      </c>
      <c r="G74" s="99" t="str">
        <f>VLOOKUP(A74,'E 08 AGOSTO 2022'!A:C,3,FALSE)</f>
        <v>MAS DE 20</v>
      </c>
      <c r="O74" s="11"/>
      <c r="P74" s="11"/>
    </row>
    <row r="75" spans="1:16" ht="15.75">
      <c r="A75" s="29" t="s">
        <v>886</v>
      </c>
      <c r="B75" s="29" t="s">
        <v>887</v>
      </c>
      <c r="C75" s="29" t="s">
        <v>15</v>
      </c>
      <c r="D75" s="29">
        <v>0</v>
      </c>
      <c r="E75" s="59">
        <f>D$72*TOTAL!I$1</f>
        <v>1234.3500000000001</v>
      </c>
      <c r="F75" s="60">
        <f t="shared" si="3"/>
        <v>0</v>
      </c>
      <c r="G75" s="99" t="str">
        <f>VLOOKUP(A75,'E 08 AGOSTO 2022'!A:C,3,FALSE)</f>
        <v>MAS DE 20</v>
      </c>
      <c r="O75" s="11"/>
      <c r="P75" s="11"/>
    </row>
    <row r="76" spans="1:16" ht="15.75">
      <c r="A76" s="29" t="s">
        <v>888</v>
      </c>
      <c r="B76" s="29" t="s">
        <v>889</v>
      </c>
      <c r="C76" s="29" t="s">
        <v>18</v>
      </c>
      <c r="D76" s="29">
        <v>0</v>
      </c>
      <c r="E76" s="59">
        <f>D$72*TOTAL!I$1</f>
        <v>1234.3500000000001</v>
      </c>
      <c r="F76" s="60">
        <f t="shared" si="3"/>
        <v>0</v>
      </c>
      <c r="G76" s="99" t="str">
        <f>VLOOKUP(A76,'E 08 AGOSTO 2022'!A:C,3,FALSE)</f>
        <v>14</v>
      </c>
      <c r="O76" s="11"/>
      <c r="P76" s="11"/>
    </row>
    <row r="77" spans="1:16" ht="15.75">
      <c r="A77" s="29" t="s">
        <v>890</v>
      </c>
      <c r="B77" s="29" t="s">
        <v>891</v>
      </c>
      <c r="C77" s="29" t="s">
        <v>21</v>
      </c>
      <c r="D77" s="29">
        <v>0</v>
      </c>
      <c r="E77" s="59">
        <f>D$72*TOTAL!I$1</f>
        <v>1234.3500000000001</v>
      </c>
      <c r="F77" s="60">
        <f t="shared" si="3"/>
        <v>0</v>
      </c>
      <c r="G77" s="99" t="str">
        <f>VLOOKUP(A77,'E 08 AGOSTO 2022'!A:C,3,FALSE)</f>
        <v>MAS DE 20</v>
      </c>
      <c r="O77" s="11"/>
      <c r="P77" s="11"/>
    </row>
    <row r="78" spans="1:16" ht="15.75">
      <c r="A78" s="29" t="s">
        <v>892</v>
      </c>
      <c r="B78" s="29" t="s">
        <v>893</v>
      </c>
      <c r="C78" s="29" t="s">
        <v>24</v>
      </c>
      <c r="D78" s="29">
        <v>0</v>
      </c>
      <c r="E78" s="59">
        <f>D$72*TOTAL!I$1</f>
        <v>1234.3500000000001</v>
      </c>
      <c r="F78" s="60">
        <f t="shared" si="3"/>
        <v>0</v>
      </c>
      <c r="G78" s="99" t="str">
        <f>VLOOKUP(A78,'E 08 AGOSTO 2022'!A:C,3,FALSE)</f>
        <v>7</v>
      </c>
      <c r="O78" s="11"/>
      <c r="P78" s="11"/>
    </row>
    <row r="79" spans="1:16" ht="15.75">
      <c r="A79" s="29" t="s">
        <v>894</v>
      </c>
      <c r="B79" s="29" t="s">
        <v>895</v>
      </c>
      <c r="C79" s="29" t="s">
        <v>12</v>
      </c>
      <c r="D79" s="29">
        <v>0</v>
      </c>
      <c r="E79" s="59">
        <f>D$72*TOTAL!I$1</f>
        <v>1234.3500000000001</v>
      </c>
      <c r="F79" s="60">
        <f t="shared" si="3"/>
        <v>0</v>
      </c>
      <c r="G79" s="99" t="str">
        <f>VLOOKUP(A79,'E 08 AGOSTO 2022'!A:C,3,FALSE)</f>
        <v>8</v>
      </c>
      <c r="O79" s="11"/>
      <c r="P79" s="11"/>
    </row>
    <row r="80" spans="1:16" ht="15.75" hidden="1">
      <c r="A80" s="29" t="s">
        <v>896</v>
      </c>
      <c r="B80" s="29" t="s">
        <v>897</v>
      </c>
      <c r="C80" s="29" t="s">
        <v>15</v>
      </c>
      <c r="D80" s="29">
        <v>0</v>
      </c>
      <c r="E80" s="59">
        <f>D$72*TOTAL!I$1</f>
        <v>1234.3500000000001</v>
      </c>
      <c r="F80" s="60">
        <f t="shared" si="3"/>
        <v>0</v>
      </c>
      <c r="G80" s="99" t="e">
        <f>VLOOKUP(A80,'E 08 AGOSTO 2022'!A:C,3,FALSE)</f>
        <v>#N/A</v>
      </c>
      <c r="O80" s="11"/>
      <c r="P80" s="11"/>
    </row>
    <row r="81" spans="1:16" ht="15.75">
      <c r="A81" s="29" t="s">
        <v>898</v>
      </c>
      <c r="B81" s="29" t="s">
        <v>899</v>
      </c>
      <c r="C81" s="29" t="s">
        <v>18</v>
      </c>
      <c r="D81" s="29">
        <v>0</v>
      </c>
      <c r="E81" s="59">
        <f>D$72*TOTAL!I$1</f>
        <v>1234.3500000000001</v>
      </c>
      <c r="F81" s="60">
        <f t="shared" si="3"/>
        <v>0</v>
      </c>
      <c r="G81" s="99" t="str">
        <f>VLOOKUP(A81,'E 08 AGOSTO 2022'!A:C,3,FALSE)</f>
        <v>1</v>
      </c>
      <c r="O81" s="11"/>
      <c r="P81" s="11"/>
    </row>
    <row r="82" spans="1:16" ht="15.75" hidden="1">
      <c r="A82" s="29" t="s">
        <v>900</v>
      </c>
      <c r="B82" s="29" t="s">
        <v>901</v>
      </c>
      <c r="C82" s="29" t="s">
        <v>21</v>
      </c>
      <c r="D82" s="29">
        <v>0</v>
      </c>
      <c r="E82" s="59">
        <f>D$72*TOTAL!I$1</f>
        <v>1234.3500000000001</v>
      </c>
      <c r="F82" s="60">
        <f t="shared" si="3"/>
        <v>0</v>
      </c>
      <c r="G82" s="99" t="e">
        <f>VLOOKUP(A82,'E 08 AGOSTO 2022'!A:C,3,FALSE)</f>
        <v>#N/A</v>
      </c>
      <c r="O82" s="11"/>
      <c r="P82" s="11"/>
    </row>
    <row r="83" spans="1:16" ht="15.75">
      <c r="A83" s="29" t="s">
        <v>902</v>
      </c>
      <c r="B83" s="29" t="s">
        <v>903</v>
      </c>
      <c r="C83" s="29" t="s">
        <v>24</v>
      </c>
      <c r="D83" s="29">
        <v>0</v>
      </c>
      <c r="E83" s="59">
        <f>D$72*TOTAL!I$1</f>
        <v>1234.3500000000001</v>
      </c>
      <c r="F83" s="60">
        <f t="shared" si="3"/>
        <v>0</v>
      </c>
      <c r="G83" s="99" t="str">
        <f>VLOOKUP(A83,'E 08 AGOSTO 2022'!A:C,3,FALSE)</f>
        <v>13</v>
      </c>
      <c r="O83" s="11"/>
      <c r="P83" s="11"/>
    </row>
    <row r="84" spans="1:16" ht="15.75">
      <c r="A84" s="31"/>
      <c r="B84" s="31" t="s">
        <v>904</v>
      </c>
      <c r="C84" s="31"/>
      <c r="D84" s="31">
        <f>SUM(D74:D83)</f>
        <v>0</v>
      </c>
      <c r="E84" s="72"/>
      <c r="F84" s="72">
        <f>SUM(F74:F83)</f>
        <v>0</v>
      </c>
      <c r="G84" s="99"/>
      <c r="O84" s="11"/>
      <c r="P84" s="11"/>
    </row>
    <row r="85" spans="1:16" ht="15.75">
      <c r="A85" s="31"/>
      <c r="B85" s="31"/>
      <c r="C85" s="31"/>
      <c r="D85" s="56" t="s">
        <v>2215</v>
      </c>
      <c r="E85" s="72"/>
      <c r="F85" s="72"/>
      <c r="G85" s="99"/>
      <c r="O85" s="11"/>
      <c r="P85" s="11"/>
    </row>
    <row r="86" spans="1:16" ht="18.75">
      <c r="A86" s="106" t="s">
        <v>905</v>
      </c>
      <c r="B86" s="433"/>
      <c r="C86" s="433"/>
      <c r="D86" s="279">
        <v>1499</v>
      </c>
      <c r="E86" s="55" t="s">
        <v>369</v>
      </c>
      <c r="F86" s="22"/>
      <c r="G86" s="99"/>
      <c r="O86" s="11"/>
      <c r="P86" s="11"/>
    </row>
    <row r="87" spans="1:16" ht="15.75">
      <c r="A87" s="55" t="s">
        <v>3</v>
      </c>
      <c r="B87" s="55" t="s">
        <v>370</v>
      </c>
      <c r="C87" s="55" t="s">
        <v>371</v>
      </c>
      <c r="D87" s="55" t="s">
        <v>372</v>
      </c>
      <c r="E87" s="55" t="s">
        <v>595</v>
      </c>
      <c r="F87" s="56" t="s">
        <v>375</v>
      </c>
      <c r="G87" s="99"/>
      <c r="O87" s="11"/>
      <c r="P87" s="11"/>
    </row>
    <row r="88" spans="1:16" ht="15.75">
      <c r="A88" s="29" t="s">
        <v>906</v>
      </c>
      <c r="B88" s="29" t="s">
        <v>907</v>
      </c>
      <c r="C88" s="29" t="s">
        <v>12</v>
      </c>
      <c r="D88" s="29">
        <v>0</v>
      </c>
      <c r="E88" s="59">
        <f>D$86*TOTAL!I$1</f>
        <v>974.35</v>
      </c>
      <c r="F88" s="60">
        <f t="shared" ref="F88:F97" si="4">E88*D88</f>
        <v>0</v>
      </c>
      <c r="G88" s="99" t="str">
        <f>VLOOKUP(A88,'E 08 AGOSTO 2022'!A:C,3,FALSE)</f>
        <v>MAS DE 20</v>
      </c>
      <c r="O88" s="11"/>
      <c r="P88" s="11"/>
    </row>
    <row r="89" spans="1:16" ht="15.75">
      <c r="A89" s="29" t="s">
        <v>908</v>
      </c>
      <c r="B89" s="29" t="s">
        <v>909</v>
      </c>
      <c r="C89" s="29" t="s">
        <v>15</v>
      </c>
      <c r="D89" s="29">
        <v>0</v>
      </c>
      <c r="E89" s="59">
        <f>D$86*TOTAL!I$1</f>
        <v>974.35</v>
      </c>
      <c r="F89" s="60">
        <f t="shared" si="4"/>
        <v>0</v>
      </c>
      <c r="G89" s="99" t="str">
        <f>VLOOKUP(A89,'E 08 AGOSTO 2022'!A:C,3,FALSE)</f>
        <v>MAS DE 20</v>
      </c>
      <c r="O89" s="17"/>
      <c r="P89" s="11"/>
    </row>
    <row r="90" spans="1:16" ht="15.75">
      <c r="A90" s="29" t="s">
        <v>910</v>
      </c>
      <c r="B90" s="29" t="s">
        <v>911</v>
      </c>
      <c r="C90" s="29" t="s">
        <v>18</v>
      </c>
      <c r="D90" s="29">
        <v>0</v>
      </c>
      <c r="E90" s="59">
        <f>D$86*TOTAL!I$1</f>
        <v>974.35</v>
      </c>
      <c r="F90" s="60">
        <f t="shared" si="4"/>
        <v>0</v>
      </c>
      <c r="G90" s="99" t="str">
        <f>VLOOKUP(A90,'E 08 AGOSTO 2022'!A:C,3,FALSE)</f>
        <v>MAS DE 20</v>
      </c>
      <c r="O90" s="17"/>
      <c r="P90" s="11"/>
    </row>
    <row r="91" spans="1:16" ht="15.75">
      <c r="A91" s="29" t="s">
        <v>912</v>
      </c>
      <c r="B91" s="29" t="s">
        <v>913</v>
      </c>
      <c r="C91" s="29" t="s">
        <v>21</v>
      </c>
      <c r="D91" s="29">
        <v>0</v>
      </c>
      <c r="E91" s="59">
        <f>D$86*TOTAL!I$1</f>
        <v>974.35</v>
      </c>
      <c r="F91" s="60">
        <f t="shared" si="4"/>
        <v>0</v>
      </c>
      <c r="G91" s="99" t="str">
        <f>VLOOKUP(A91,'E 08 AGOSTO 2022'!A:C,3,FALSE)</f>
        <v>MAS DE 20</v>
      </c>
      <c r="O91" s="17"/>
      <c r="P91" s="11"/>
    </row>
    <row r="92" spans="1:16" ht="15.75">
      <c r="A92" s="29" t="s">
        <v>914</v>
      </c>
      <c r="B92" s="29" t="s">
        <v>915</v>
      </c>
      <c r="C92" s="29" t="s">
        <v>24</v>
      </c>
      <c r="D92" s="29">
        <v>0</v>
      </c>
      <c r="E92" s="59">
        <f>D$86*TOTAL!I$1</f>
        <v>974.35</v>
      </c>
      <c r="F92" s="60">
        <f t="shared" si="4"/>
        <v>0</v>
      </c>
      <c r="G92" s="99" t="str">
        <f>VLOOKUP(A92,'E 08 AGOSTO 2022'!A:C,3,FALSE)</f>
        <v>MAS DE 20</v>
      </c>
      <c r="O92" s="17"/>
      <c r="P92" s="11"/>
    </row>
    <row r="93" spans="1:16" ht="15.75">
      <c r="A93" s="29" t="s">
        <v>916</v>
      </c>
      <c r="B93" s="29" t="s">
        <v>917</v>
      </c>
      <c r="C93" s="29" t="s">
        <v>12</v>
      </c>
      <c r="D93" s="29">
        <v>0</v>
      </c>
      <c r="E93" s="59">
        <f>D$86*TOTAL!I$1</f>
        <v>974.35</v>
      </c>
      <c r="F93" s="60">
        <f t="shared" si="4"/>
        <v>0</v>
      </c>
      <c r="G93" s="99" t="str">
        <f>VLOOKUP(A93,'E 08 AGOSTO 2022'!A:C,3,FALSE)</f>
        <v>MAS DE 20</v>
      </c>
      <c r="O93" s="17"/>
      <c r="P93" s="11"/>
    </row>
    <row r="94" spans="1:16" ht="15.75">
      <c r="A94" s="29" t="s">
        <v>918</v>
      </c>
      <c r="B94" s="29" t="s">
        <v>919</v>
      </c>
      <c r="C94" s="29" t="s">
        <v>15</v>
      </c>
      <c r="D94" s="29">
        <v>0</v>
      </c>
      <c r="E94" s="59">
        <f>D$86*TOTAL!I$1</f>
        <v>974.35</v>
      </c>
      <c r="F94" s="60">
        <f t="shared" si="4"/>
        <v>0</v>
      </c>
      <c r="G94" s="99" t="str">
        <f>VLOOKUP(A94,'E 08 AGOSTO 2022'!A:C,3,FALSE)</f>
        <v>MAS DE 20</v>
      </c>
      <c r="O94" s="17"/>
      <c r="P94" s="11"/>
    </row>
    <row r="95" spans="1:16" ht="15.75">
      <c r="A95" s="29" t="s">
        <v>920</v>
      </c>
      <c r="B95" s="29" t="s">
        <v>921</v>
      </c>
      <c r="C95" s="29" t="s">
        <v>18</v>
      </c>
      <c r="D95" s="29">
        <v>0</v>
      </c>
      <c r="E95" s="59">
        <f>D$86*TOTAL!I$1</f>
        <v>974.35</v>
      </c>
      <c r="F95" s="60">
        <f t="shared" si="4"/>
        <v>0</v>
      </c>
      <c r="G95" s="99" t="str">
        <f>VLOOKUP(A95,'E 08 AGOSTO 2022'!A:C,3,FALSE)</f>
        <v>MAS DE 20</v>
      </c>
      <c r="O95" s="17"/>
      <c r="P95" s="11"/>
    </row>
    <row r="96" spans="1:16" ht="15.75">
      <c r="A96" s="29" t="s">
        <v>922</v>
      </c>
      <c r="B96" s="29" t="s">
        <v>923</v>
      </c>
      <c r="C96" s="29" t="s">
        <v>21</v>
      </c>
      <c r="D96" s="29">
        <v>0</v>
      </c>
      <c r="E96" s="59">
        <f>D$86*TOTAL!I$1</f>
        <v>974.35</v>
      </c>
      <c r="F96" s="60">
        <f t="shared" si="4"/>
        <v>0</v>
      </c>
      <c r="G96" s="99" t="str">
        <f>VLOOKUP(A96,'E 08 AGOSTO 2022'!A:C,3,FALSE)</f>
        <v>MAS DE 20</v>
      </c>
      <c r="H96" s="17"/>
      <c r="O96" s="17"/>
      <c r="P96" s="11"/>
    </row>
    <row r="97" spans="1:16" ht="15.75">
      <c r="A97" s="29" t="s">
        <v>924</v>
      </c>
      <c r="B97" s="29" t="s">
        <v>925</v>
      </c>
      <c r="C97" s="29" t="s">
        <v>24</v>
      </c>
      <c r="D97" s="29">
        <v>0</v>
      </c>
      <c r="E97" s="59">
        <f>D$86*TOTAL!I$1</f>
        <v>974.35</v>
      </c>
      <c r="F97" s="60">
        <f t="shared" si="4"/>
        <v>0</v>
      </c>
      <c r="G97" s="99" t="str">
        <f>VLOOKUP(A97,'E 08 AGOSTO 2022'!A:C,3,FALSE)</f>
        <v>MAS DE 20</v>
      </c>
      <c r="H97" s="17"/>
      <c r="O97" s="17"/>
      <c r="P97" s="11"/>
    </row>
    <row r="98" spans="1:16" ht="15.75">
      <c r="A98" s="139"/>
      <c r="B98" s="139" t="s">
        <v>926</v>
      </c>
      <c r="C98" s="140"/>
      <c r="D98" s="139">
        <f>SUM(D88:D97)</f>
        <v>0</v>
      </c>
      <c r="E98" s="141"/>
      <c r="F98" s="141">
        <f>SUM(F88:F97)</f>
        <v>0</v>
      </c>
      <c r="G98" s="99"/>
      <c r="O98" s="17"/>
      <c r="P98" s="11"/>
    </row>
    <row r="99" spans="1:16" ht="15.75">
      <c r="A99" s="139"/>
      <c r="B99" s="139"/>
      <c r="C99" s="140"/>
      <c r="D99" s="56" t="s">
        <v>2215</v>
      </c>
      <c r="E99" s="141"/>
      <c r="F99" s="141"/>
      <c r="G99" s="99"/>
      <c r="O99" s="17"/>
      <c r="P99" s="11"/>
    </row>
    <row r="100" spans="1:16" ht="18.75">
      <c r="A100" s="106" t="s">
        <v>927</v>
      </c>
      <c r="B100" s="433"/>
      <c r="C100" s="433"/>
      <c r="D100" s="279">
        <v>1299</v>
      </c>
      <c r="E100" s="55" t="s">
        <v>369</v>
      </c>
      <c r="F100" s="22"/>
      <c r="G100" s="99"/>
      <c r="O100" s="17"/>
      <c r="P100" s="11"/>
    </row>
    <row r="101" spans="1:16" ht="15.75">
      <c r="A101" s="55" t="s">
        <v>3</v>
      </c>
      <c r="B101" s="55" t="s">
        <v>370</v>
      </c>
      <c r="C101" s="55" t="s">
        <v>371</v>
      </c>
      <c r="D101" s="55" t="s">
        <v>372</v>
      </c>
      <c r="E101" s="55" t="s">
        <v>595</v>
      </c>
      <c r="F101" s="56" t="s">
        <v>375</v>
      </c>
      <c r="G101" s="99"/>
      <c r="O101" s="17"/>
      <c r="P101" s="11"/>
    </row>
    <row r="102" spans="1:16" ht="15.75">
      <c r="A102" s="142" t="s">
        <v>928</v>
      </c>
      <c r="B102" s="29" t="s">
        <v>929</v>
      </c>
      <c r="C102" s="29" t="s">
        <v>12</v>
      </c>
      <c r="D102" s="29">
        <v>0</v>
      </c>
      <c r="E102" s="59">
        <f>D$100*TOTAL!I$1</f>
        <v>844.35</v>
      </c>
      <c r="F102" s="60">
        <f t="shared" ref="F102:F111" si="5">E102*D102</f>
        <v>0</v>
      </c>
      <c r="G102" s="99" t="str">
        <f>VLOOKUP(A102,'E 08 AGOSTO 2022'!A:C,3,FALSE)</f>
        <v>3</v>
      </c>
      <c r="O102" s="17"/>
      <c r="P102" s="11"/>
    </row>
    <row r="103" spans="1:16" ht="15.75" hidden="1">
      <c r="A103" s="142" t="s">
        <v>930</v>
      </c>
      <c r="B103" s="29" t="s">
        <v>931</v>
      </c>
      <c r="C103" s="29" t="s">
        <v>15</v>
      </c>
      <c r="D103" s="29">
        <v>0</v>
      </c>
      <c r="E103" s="59">
        <f>D$100*TOTAL!I$1</f>
        <v>844.35</v>
      </c>
      <c r="F103" s="60">
        <f t="shared" si="5"/>
        <v>0</v>
      </c>
      <c r="G103" s="99" t="str">
        <f>VLOOKUP(A103,'E 08 AGOSTO 2022'!A:C,3,FALSE)</f>
        <v>1</v>
      </c>
      <c r="O103" s="17"/>
      <c r="P103" s="11"/>
    </row>
    <row r="104" spans="1:16" ht="15.75" hidden="1">
      <c r="A104" s="142" t="s">
        <v>932</v>
      </c>
      <c r="B104" s="29" t="s">
        <v>933</v>
      </c>
      <c r="C104" s="29" t="s">
        <v>18</v>
      </c>
      <c r="D104" s="29">
        <v>0</v>
      </c>
      <c r="E104" s="59">
        <f>D$100*TOTAL!I$1</f>
        <v>844.35</v>
      </c>
      <c r="F104" s="60">
        <f t="shared" si="5"/>
        <v>0</v>
      </c>
      <c r="G104" s="99" t="e">
        <f>VLOOKUP(A104,'E 08 AGOSTO 2022'!A:C,3,FALSE)</f>
        <v>#N/A</v>
      </c>
      <c r="O104" s="17"/>
      <c r="P104" s="11"/>
    </row>
    <row r="105" spans="1:16" ht="15.75">
      <c r="A105" s="142" t="s">
        <v>934</v>
      </c>
      <c r="B105" s="29" t="s">
        <v>935</v>
      </c>
      <c r="C105" s="29" t="s">
        <v>21</v>
      </c>
      <c r="D105" s="29">
        <v>0</v>
      </c>
      <c r="E105" s="59">
        <f>D$100*TOTAL!I$1</f>
        <v>844.35</v>
      </c>
      <c r="F105" s="60">
        <f t="shared" si="5"/>
        <v>0</v>
      </c>
      <c r="G105" s="99" t="str">
        <f>VLOOKUP(A105,'E 08 AGOSTO 2022'!A:C,3,FALSE)</f>
        <v>2</v>
      </c>
      <c r="O105" s="17"/>
      <c r="P105" s="11"/>
    </row>
    <row r="106" spans="1:16" ht="15.75" hidden="1">
      <c r="A106" s="142" t="s">
        <v>936</v>
      </c>
      <c r="B106" s="29" t="s">
        <v>937</v>
      </c>
      <c r="C106" s="29" t="s">
        <v>24</v>
      </c>
      <c r="D106" s="29">
        <v>0</v>
      </c>
      <c r="E106" s="59">
        <f>D$100*TOTAL!I$1</f>
        <v>844.35</v>
      </c>
      <c r="F106" s="60">
        <f t="shared" si="5"/>
        <v>0</v>
      </c>
      <c r="G106" s="99" t="e">
        <f>VLOOKUP(A106,'E 08 AGOSTO 2022'!A:C,3,FALSE)</f>
        <v>#N/A</v>
      </c>
      <c r="O106" s="17"/>
      <c r="P106" s="11"/>
    </row>
    <row r="107" spans="1:16" ht="15.75">
      <c r="A107" s="142" t="s">
        <v>938</v>
      </c>
      <c r="B107" s="29" t="s">
        <v>939</v>
      </c>
      <c r="C107" s="29" t="s">
        <v>12</v>
      </c>
      <c r="D107" s="29">
        <v>0</v>
      </c>
      <c r="E107" s="59">
        <f>D$100*TOTAL!I$1</f>
        <v>844.35</v>
      </c>
      <c r="F107" s="60">
        <f t="shared" si="5"/>
        <v>0</v>
      </c>
      <c r="G107" s="99" t="str">
        <f>VLOOKUP(A107,'E 08 AGOSTO 2022'!A:C,3,FALSE)</f>
        <v>MAS DE 20</v>
      </c>
      <c r="O107" s="17"/>
      <c r="P107" s="11"/>
    </row>
    <row r="108" spans="1:16" ht="15.75">
      <c r="A108" s="142" t="s">
        <v>940</v>
      </c>
      <c r="B108" s="29" t="s">
        <v>941</v>
      </c>
      <c r="C108" s="29" t="s">
        <v>15</v>
      </c>
      <c r="D108" s="29">
        <v>0</v>
      </c>
      <c r="E108" s="59">
        <f>D$100*TOTAL!I$1</f>
        <v>844.35</v>
      </c>
      <c r="F108" s="60">
        <f t="shared" si="5"/>
        <v>0</v>
      </c>
      <c r="G108" s="99" t="str">
        <f>VLOOKUP(A108,'E 08 AGOSTO 2022'!A:C,3,FALSE)</f>
        <v>MAS DE 20</v>
      </c>
      <c r="O108" s="17"/>
      <c r="P108" s="11"/>
    </row>
    <row r="109" spans="1:16" ht="15.75">
      <c r="A109" s="142" t="s">
        <v>942</v>
      </c>
      <c r="B109" s="29" t="s">
        <v>943</v>
      </c>
      <c r="C109" s="29" t="s">
        <v>18</v>
      </c>
      <c r="D109" s="29">
        <v>0</v>
      </c>
      <c r="E109" s="59">
        <f>D$100*TOTAL!I$1</f>
        <v>844.35</v>
      </c>
      <c r="F109" s="60">
        <f t="shared" si="5"/>
        <v>0</v>
      </c>
      <c r="G109" s="99" t="str">
        <f>VLOOKUP(A109,'E 08 AGOSTO 2022'!A:C,3,FALSE)</f>
        <v>MAS DE 20</v>
      </c>
      <c r="O109" s="17"/>
      <c r="P109" s="11"/>
    </row>
    <row r="110" spans="1:16" ht="15.75">
      <c r="A110" s="142" t="s">
        <v>944</v>
      </c>
      <c r="B110" s="29" t="s">
        <v>945</v>
      </c>
      <c r="C110" s="29" t="s">
        <v>21</v>
      </c>
      <c r="D110" s="29">
        <v>0</v>
      </c>
      <c r="E110" s="59">
        <f>D$100*TOTAL!I$1</f>
        <v>844.35</v>
      </c>
      <c r="F110" s="60">
        <f t="shared" si="5"/>
        <v>0</v>
      </c>
      <c r="G110" s="99" t="str">
        <f>VLOOKUP(A110,'E 08 AGOSTO 2022'!A:C,3,FALSE)</f>
        <v>MAS DE 20</v>
      </c>
      <c r="O110" s="17"/>
      <c r="P110" s="11"/>
    </row>
    <row r="111" spans="1:16" ht="15.75">
      <c r="A111" s="142" t="s">
        <v>946</v>
      </c>
      <c r="B111" s="29" t="s">
        <v>947</v>
      </c>
      <c r="C111" s="29" t="s">
        <v>24</v>
      </c>
      <c r="D111" s="29">
        <v>0</v>
      </c>
      <c r="E111" s="59">
        <f>D$100*TOTAL!I$1</f>
        <v>844.35</v>
      </c>
      <c r="F111" s="60">
        <f t="shared" si="5"/>
        <v>0</v>
      </c>
      <c r="G111" s="99" t="str">
        <f>VLOOKUP(A111,'E 08 AGOSTO 2022'!A:C,3,FALSE)</f>
        <v>5</v>
      </c>
      <c r="O111" s="17"/>
      <c r="P111" s="11"/>
    </row>
    <row r="112" spans="1:16" ht="15.75">
      <c r="A112" s="139"/>
      <c r="B112" s="139" t="s">
        <v>948</v>
      </c>
      <c r="C112" s="140"/>
      <c r="D112" s="139">
        <f>SUM(D102:D111)</f>
        <v>0</v>
      </c>
      <c r="E112" s="141"/>
      <c r="F112" s="141">
        <f>SUM(F102:F111)</f>
        <v>0</v>
      </c>
      <c r="G112" s="99"/>
      <c r="O112" s="17"/>
      <c r="P112" s="11"/>
    </row>
    <row r="113" spans="1:16" ht="15.75">
      <c r="A113" s="139"/>
      <c r="B113" s="139"/>
      <c r="C113" s="140"/>
      <c r="D113" s="116" t="s">
        <v>2215</v>
      </c>
      <c r="E113" s="248" t="s">
        <v>2216</v>
      </c>
      <c r="F113" s="141"/>
      <c r="G113" s="99"/>
      <c r="O113" s="17"/>
      <c r="P113" s="11"/>
    </row>
    <row r="114" spans="1:16" ht="18.75">
      <c r="A114" s="106" t="s">
        <v>949</v>
      </c>
      <c r="B114" s="127"/>
      <c r="C114" s="127"/>
      <c r="D114" s="227">
        <v>1499</v>
      </c>
      <c r="E114" s="247">
        <v>1399</v>
      </c>
      <c r="F114" s="22"/>
      <c r="G114" s="99"/>
      <c r="O114" s="17"/>
      <c r="P114" s="11"/>
    </row>
    <row r="115" spans="1:16" ht="15.75">
      <c r="A115" s="55" t="s">
        <v>3</v>
      </c>
      <c r="B115" s="55" t="s">
        <v>370</v>
      </c>
      <c r="C115" s="55" t="s">
        <v>371</v>
      </c>
      <c r="D115" s="55" t="s">
        <v>372</v>
      </c>
      <c r="E115" s="250" t="s">
        <v>2011</v>
      </c>
      <c r="F115" s="56" t="s">
        <v>375</v>
      </c>
      <c r="G115" s="99"/>
      <c r="O115" s="17"/>
      <c r="P115" s="11"/>
    </row>
    <row r="116" spans="1:16" ht="15.75">
      <c r="A116" s="29" t="s">
        <v>950</v>
      </c>
      <c r="B116" s="29" t="s">
        <v>951</v>
      </c>
      <c r="C116" s="29" t="s">
        <v>12</v>
      </c>
      <c r="D116" s="29">
        <v>0</v>
      </c>
      <c r="E116" s="59">
        <f>E$114*TOTAL!I$1</f>
        <v>909.35</v>
      </c>
      <c r="F116" s="60">
        <f>E116*D116</f>
        <v>0</v>
      </c>
      <c r="G116" s="99" t="str">
        <f>VLOOKUP(A116,'E 08 AGOSTO 2022'!A:C,3,FALSE)</f>
        <v>MAS DE 20</v>
      </c>
      <c r="O116" s="17"/>
      <c r="P116" s="11"/>
    </row>
    <row r="117" spans="1:16" ht="15.75">
      <c r="A117" s="29" t="s">
        <v>952</v>
      </c>
      <c r="B117" s="29" t="s">
        <v>953</v>
      </c>
      <c r="C117" s="29" t="s">
        <v>15</v>
      </c>
      <c r="D117" s="29">
        <v>0</v>
      </c>
      <c r="E117" s="59">
        <f>E$114*TOTAL!I$1</f>
        <v>909.35</v>
      </c>
      <c r="F117" s="60">
        <v>0</v>
      </c>
      <c r="G117" s="99" t="str">
        <f>VLOOKUP(A117,'E 08 AGOSTO 2022'!A:C,3,FALSE)</f>
        <v>MAS DE 20</v>
      </c>
      <c r="O117" s="17"/>
      <c r="P117" s="11"/>
    </row>
    <row r="118" spans="1:16" ht="15.75">
      <c r="A118" s="29" t="s">
        <v>954</v>
      </c>
      <c r="B118" s="29" t="s">
        <v>955</v>
      </c>
      <c r="C118" s="29" t="s">
        <v>18</v>
      </c>
      <c r="D118" s="29">
        <v>0</v>
      </c>
      <c r="E118" s="59">
        <f>E$114*TOTAL!I$1</f>
        <v>909.35</v>
      </c>
      <c r="F118" s="60">
        <v>0</v>
      </c>
      <c r="G118" s="99" t="str">
        <f>VLOOKUP(A118,'E 08 AGOSTO 2022'!A:C,3,FALSE)</f>
        <v>MAS DE 20</v>
      </c>
      <c r="O118" s="17"/>
      <c r="P118" s="11"/>
    </row>
    <row r="119" spans="1:16" ht="15.75">
      <c r="A119" s="29" t="s">
        <v>956</v>
      </c>
      <c r="B119" s="29" t="s">
        <v>957</v>
      </c>
      <c r="C119" s="29" t="s">
        <v>21</v>
      </c>
      <c r="D119" s="29">
        <v>0</v>
      </c>
      <c r="E119" s="59">
        <f>E$114*TOTAL!I$1</f>
        <v>909.35</v>
      </c>
      <c r="F119" s="60">
        <v>0</v>
      </c>
      <c r="G119" s="99" t="str">
        <f>VLOOKUP(A119,'E 08 AGOSTO 2022'!A:C,3,FALSE)</f>
        <v>MAS DE 20</v>
      </c>
      <c r="O119" s="17"/>
      <c r="P119" s="11"/>
    </row>
    <row r="120" spans="1:16" ht="15.75">
      <c r="A120" s="29" t="s">
        <v>958</v>
      </c>
      <c r="B120" s="29" t="s">
        <v>959</v>
      </c>
      <c r="C120" s="29" t="s">
        <v>24</v>
      </c>
      <c r="D120" s="29">
        <v>0</v>
      </c>
      <c r="E120" s="59">
        <f>E$114*TOTAL!I$1</f>
        <v>909.35</v>
      </c>
      <c r="F120" s="60">
        <v>0</v>
      </c>
      <c r="G120" s="99" t="str">
        <f>VLOOKUP(A120,'E 08 AGOSTO 2022'!A:C,3,FALSE)</f>
        <v>MAS DE 20</v>
      </c>
      <c r="O120" s="17"/>
      <c r="P120" s="11"/>
    </row>
    <row r="121" spans="1:16" ht="15.75">
      <c r="A121" s="29" t="s">
        <v>960</v>
      </c>
      <c r="B121" s="29" t="s">
        <v>961</v>
      </c>
      <c r="C121" s="29" t="s">
        <v>12</v>
      </c>
      <c r="D121" s="29">
        <v>0</v>
      </c>
      <c r="E121" s="59">
        <f>E$114*TOTAL!I$1</f>
        <v>909.35</v>
      </c>
      <c r="F121" s="60">
        <v>0</v>
      </c>
      <c r="G121" s="99" t="str">
        <f>VLOOKUP(A121,'E 08 AGOSTO 2022'!A:C,3,FALSE)</f>
        <v>MAS DE 20</v>
      </c>
      <c r="O121" s="17"/>
      <c r="P121" s="11"/>
    </row>
    <row r="122" spans="1:16" ht="15.75">
      <c r="A122" s="29" t="s">
        <v>962</v>
      </c>
      <c r="B122" s="29" t="s">
        <v>963</v>
      </c>
      <c r="C122" s="29" t="s">
        <v>15</v>
      </c>
      <c r="D122" s="29">
        <v>0</v>
      </c>
      <c r="E122" s="59">
        <f>E$114*TOTAL!I$1</f>
        <v>909.35</v>
      </c>
      <c r="F122" s="60">
        <v>0</v>
      </c>
      <c r="G122" s="99" t="str">
        <f>VLOOKUP(A122,'E 08 AGOSTO 2022'!A:C,3,FALSE)</f>
        <v>MAS DE 20</v>
      </c>
      <c r="O122" s="11"/>
      <c r="P122" s="11"/>
    </row>
    <row r="123" spans="1:16" ht="15.75">
      <c r="A123" s="29" t="s">
        <v>964</v>
      </c>
      <c r="B123" s="29" t="s">
        <v>965</v>
      </c>
      <c r="C123" s="29" t="s">
        <v>18</v>
      </c>
      <c r="D123" s="29">
        <v>0</v>
      </c>
      <c r="E123" s="59">
        <f>E$114*TOTAL!I$1</f>
        <v>909.35</v>
      </c>
      <c r="F123" s="60">
        <v>0</v>
      </c>
      <c r="G123" s="99" t="str">
        <f>VLOOKUP(A123,'E 08 AGOSTO 2022'!A:C,3,FALSE)</f>
        <v>MAS DE 20</v>
      </c>
      <c r="O123" s="11"/>
    </row>
    <row r="124" spans="1:16" ht="15.75">
      <c r="A124" s="29" t="s">
        <v>966</v>
      </c>
      <c r="B124" s="29" t="s">
        <v>967</v>
      </c>
      <c r="C124" s="29" t="s">
        <v>21</v>
      </c>
      <c r="D124" s="29">
        <v>0</v>
      </c>
      <c r="E124" s="59">
        <f>E$114*TOTAL!I$1</f>
        <v>909.35</v>
      </c>
      <c r="F124" s="60">
        <v>0</v>
      </c>
      <c r="G124" s="99" t="str">
        <f>VLOOKUP(A124,'E 08 AGOSTO 2022'!A:C,3,FALSE)</f>
        <v>MAS DE 20</v>
      </c>
      <c r="O124" s="11"/>
      <c r="P124" s="11"/>
    </row>
    <row r="125" spans="1:16" ht="15.75">
      <c r="A125" s="29" t="s">
        <v>968</v>
      </c>
      <c r="B125" s="29" t="s">
        <v>969</v>
      </c>
      <c r="C125" s="29" t="s">
        <v>24</v>
      </c>
      <c r="D125" s="29">
        <v>0</v>
      </c>
      <c r="E125" s="59">
        <f>E$114*TOTAL!I$1</f>
        <v>909.35</v>
      </c>
      <c r="F125" s="60">
        <v>0</v>
      </c>
      <c r="G125" s="99" t="str">
        <f>VLOOKUP(A125,'E 08 AGOSTO 2022'!A:C,3,FALSE)</f>
        <v>MAS DE 20</v>
      </c>
      <c r="O125" s="11"/>
      <c r="P125" s="11"/>
    </row>
    <row r="126" spans="1:16" ht="15.75">
      <c r="A126" s="29" t="s">
        <v>970</v>
      </c>
      <c r="B126" s="29" t="s">
        <v>971</v>
      </c>
      <c r="C126" s="29" t="s">
        <v>12</v>
      </c>
      <c r="D126" s="29">
        <v>0</v>
      </c>
      <c r="E126" s="59">
        <f>E$114*TOTAL!I$1</f>
        <v>909.35</v>
      </c>
      <c r="F126" s="60">
        <v>0</v>
      </c>
      <c r="G126" s="99" t="str">
        <f>VLOOKUP(A126,'E 08 AGOSTO 2022'!A:C,3,FALSE)</f>
        <v>MAS DE 20</v>
      </c>
      <c r="O126" s="11"/>
      <c r="P126" s="11"/>
    </row>
    <row r="127" spans="1:16" ht="15.75">
      <c r="A127" s="29" t="s">
        <v>972</v>
      </c>
      <c r="B127" s="29" t="s">
        <v>973</v>
      </c>
      <c r="C127" s="29" t="s">
        <v>15</v>
      </c>
      <c r="D127" s="29">
        <v>0</v>
      </c>
      <c r="E127" s="59">
        <f>E$114*TOTAL!I$1</f>
        <v>909.35</v>
      </c>
      <c r="F127" s="60">
        <v>0</v>
      </c>
      <c r="G127" s="99" t="str">
        <f>VLOOKUP(A127,'E 08 AGOSTO 2022'!A:C,3,FALSE)</f>
        <v>MAS DE 20</v>
      </c>
      <c r="O127" s="11"/>
      <c r="P127" s="143"/>
    </row>
    <row r="128" spans="1:16" ht="15.75">
      <c r="A128" s="29" t="s">
        <v>974</v>
      </c>
      <c r="B128" s="29" t="s">
        <v>975</v>
      </c>
      <c r="C128" s="29" t="s">
        <v>18</v>
      </c>
      <c r="D128" s="29">
        <v>0</v>
      </c>
      <c r="E128" s="59">
        <f>E$114*TOTAL!I$1</f>
        <v>909.35</v>
      </c>
      <c r="F128" s="60">
        <v>0</v>
      </c>
      <c r="G128" s="99" t="str">
        <f>VLOOKUP(A128,'E 08 AGOSTO 2022'!A:C,3,FALSE)</f>
        <v>MAS DE 20</v>
      </c>
      <c r="O128" s="11"/>
      <c r="P128" s="11"/>
    </row>
    <row r="129" spans="1:16" ht="15.75">
      <c r="A129" s="29" t="s">
        <v>976</v>
      </c>
      <c r="B129" s="29" t="s">
        <v>977</v>
      </c>
      <c r="C129" s="29" t="s">
        <v>21</v>
      </c>
      <c r="D129" s="29">
        <v>0</v>
      </c>
      <c r="E129" s="59">
        <f>E$114*TOTAL!I$1</f>
        <v>909.35</v>
      </c>
      <c r="F129" s="60">
        <v>0</v>
      </c>
      <c r="G129" s="99" t="str">
        <f>VLOOKUP(A129,'E 08 AGOSTO 2022'!A:C,3,FALSE)</f>
        <v>MAS DE 20</v>
      </c>
      <c r="O129" s="17"/>
      <c r="P129" s="11"/>
    </row>
    <row r="130" spans="1:16" ht="15.75">
      <c r="A130" s="29" t="s">
        <v>978</v>
      </c>
      <c r="B130" s="29" t="s">
        <v>979</v>
      </c>
      <c r="C130" s="29" t="s">
        <v>24</v>
      </c>
      <c r="D130" s="29">
        <v>0</v>
      </c>
      <c r="E130" s="59">
        <f>E$114*TOTAL!I$1</f>
        <v>909.35</v>
      </c>
      <c r="F130" s="60">
        <v>0</v>
      </c>
      <c r="G130" s="99" t="str">
        <f>VLOOKUP(A130,'E 08 AGOSTO 2022'!A:C,3,FALSE)</f>
        <v>MAS DE 20</v>
      </c>
      <c r="O130" s="17"/>
      <c r="P130" s="11"/>
    </row>
    <row r="131" spans="1:16" ht="15.75">
      <c r="A131" s="31"/>
      <c r="B131" s="31" t="s">
        <v>980</v>
      </c>
      <c r="C131" s="48"/>
      <c r="D131" s="31">
        <f>SUM(D116:D130)</f>
        <v>0</v>
      </c>
      <c r="E131" s="72"/>
      <c r="F131" s="72">
        <f>SUM(F116:F130)</f>
        <v>0</v>
      </c>
      <c r="G131" s="99"/>
      <c r="P131" s="11"/>
    </row>
    <row r="132" spans="1:16" ht="15.75">
      <c r="A132" s="31"/>
      <c r="B132" s="31"/>
      <c r="C132" s="48"/>
      <c r="D132" s="56" t="s">
        <v>2215</v>
      </c>
      <c r="E132" s="72"/>
      <c r="F132" s="72"/>
      <c r="G132" s="99"/>
      <c r="P132" s="11"/>
    </row>
    <row r="133" spans="1:16" ht="15.75">
      <c r="A133" s="106" t="s">
        <v>981</v>
      </c>
      <c r="B133" s="41"/>
      <c r="C133" s="41"/>
      <c r="D133" s="283">
        <v>999</v>
      </c>
      <c r="E133" s="55" t="s">
        <v>369</v>
      </c>
      <c r="F133" s="144"/>
      <c r="G133" s="99"/>
      <c r="P133" s="11"/>
    </row>
    <row r="134" spans="1:16" ht="15.75">
      <c r="A134" s="55" t="s">
        <v>3</v>
      </c>
      <c r="B134" s="55" t="s">
        <v>370</v>
      </c>
      <c r="C134" s="55" t="s">
        <v>371</v>
      </c>
      <c r="D134" s="55" t="s">
        <v>372</v>
      </c>
      <c r="E134" s="55" t="s">
        <v>595</v>
      </c>
      <c r="F134" s="56" t="s">
        <v>375</v>
      </c>
      <c r="G134" s="99"/>
      <c r="P134" s="11"/>
    </row>
    <row r="135" spans="1:16" ht="15.75">
      <c r="A135" s="29" t="s">
        <v>982</v>
      </c>
      <c r="B135" s="29" t="s">
        <v>404</v>
      </c>
      <c r="C135" s="29" t="s">
        <v>12</v>
      </c>
      <c r="D135" s="29">
        <v>0</v>
      </c>
      <c r="E135" s="60">
        <f>D$133*TOTAL!I$1</f>
        <v>649.35</v>
      </c>
      <c r="F135" s="60">
        <f t="shared" ref="F135:F149" si="6">E135*D135</f>
        <v>0</v>
      </c>
      <c r="G135" s="99" t="str">
        <f>VLOOKUP(A135,'E 08 AGOSTO 2022'!A:C,3,FALSE)</f>
        <v>MAS DE 20</v>
      </c>
      <c r="P135" s="11"/>
    </row>
    <row r="136" spans="1:16" ht="15.75">
      <c r="A136" s="29" t="s">
        <v>983</v>
      </c>
      <c r="B136" s="29" t="s">
        <v>404</v>
      </c>
      <c r="C136" s="29" t="s">
        <v>15</v>
      </c>
      <c r="D136" s="29">
        <v>0</v>
      </c>
      <c r="E136" s="60">
        <f>D$133*TOTAL!I$1</f>
        <v>649.35</v>
      </c>
      <c r="F136" s="60">
        <f t="shared" si="6"/>
        <v>0</v>
      </c>
      <c r="G136" s="99" t="str">
        <f>VLOOKUP(A136,'E 08 AGOSTO 2022'!A:C,3,FALSE)</f>
        <v>MAS DE 20</v>
      </c>
      <c r="P136" s="11"/>
    </row>
    <row r="137" spans="1:16" ht="15.75">
      <c r="A137" s="29" t="s">
        <v>984</v>
      </c>
      <c r="B137" s="29" t="s">
        <v>404</v>
      </c>
      <c r="C137" s="29" t="s">
        <v>18</v>
      </c>
      <c r="D137" s="29">
        <v>0</v>
      </c>
      <c r="E137" s="60">
        <f>D$133*TOTAL!I$1</f>
        <v>649.35</v>
      </c>
      <c r="F137" s="60">
        <f t="shared" si="6"/>
        <v>0</v>
      </c>
      <c r="G137" s="99" t="str">
        <f>VLOOKUP(A137,'E 08 AGOSTO 2022'!A:C,3,FALSE)</f>
        <v>MAS DE 20</v>
      </c>
      <c r="P137" s="11"/>
    </row>
    <row r="138" spans="1:16" ht="15.75">
      <c r="A138" s="29" t="s">
        <v>985</v>
      </c>
      <c r="B138" s="29" t="s">
        <v>404</v>
      </c>
      <c r="C138" s="29" t="s">
        <v>21</v>
      </c>
      <c r="D138" s="29">
        <v>0</v>
      </c>
      <c r="E138" s="60">
        <f>D$133*TOTAL!I$1</f>
        <v>649.35</v>
      </c>
      <c r="F138" s="60">
        <f t="shared" si="6"/>
        <v>0</v>
      </c>
      <c r="G138" s="99" t="str">
        <f>VLOOKUP(A138,'E 08 AGOSTO 2022'!A:C,3,FALSE)</f>
        <v>MAS DE 20</v>
      </c>
      <c r="P138" s="11"/>
    </row>
    <row r="139" spans="1:16" ht="15.75">
      <c r="A139" s="29" t="s">
        <v>986</v>
      </c>
      <c r="B139" s="29" t="s">
        <v>404</v>
      </c>
      <c r="C139" s="29" t="s">
        <v>24</v>
      </c>
      <c r="D139" s="29">
        <v>0</v>
      </c>
      <c r="E139" s="60">
        <f>D$133*TOTAL!I$1</f>
        <v>649.35</v>
      </c>
      <c r="F139" s="60">
        <f t="shared" si="6"/>
        <v>0</v>
      </c>
      <c r="G139" s="99" t="str">
        <f>VLOOKUP(A139,'E 08 AGOSTO 2022'!A:C,3,FALSE)</f>
        <v>MAS DE 20</v>
      </c>
      <c r="P139" s="11"/>
    </row>
    <row r="140" spans="1:16" ht="15.75">
      <c r="A140" s="29" t="s">
        <v>987</v>
      </c>
      <c r="B140" s="29" t="s">
        <v>988</v>
      </c>
      <c r="C140" s="29" t="s">
        <v>12</v>
      </c>
      <c r="D140" s="29">
        <v>0</v>
      </c>
      <c r="E140" s="60">
        <f>D$133*TOTAL!I$1</f>
        <v>649.35</v>
      </c>
      <c r="F140" s="60">
        <f t="shared" si="6"/>
        <v>0</v>
      </c>
      <c r="G140" s="99" t="str">
        <f>VLOOKUP(A140,'E 08 AGOSTO 2022'!A:C,3,FALSE)</f>
        <v>MAS DE 20</v>
      </c>
      <c r="P140" s="11"/>
    </row>
    <row r="141" spans="1:16" ht="15.75">
      <c r="A141" s="29" t="s">
        <v>989</v>
      </c>
      <c r="B141" s="29" t="s">
        <v>988</v>
      </c>
      <c r="C141" s="29" t="s">
        <v>15</v>
      </c>
      <c r="D141" s="29">
        <v>0</v>
      </c>
      <c r="E141" s="60">
        <f>D$133*TOTAL!I$1</f>
        <v>649.35</v>
      </c>
      <c r="F141" s="60">
        <f t="shared" si="6"/>
        <v>0</v>
      </c>
      <c r="G141" s="99" t="str">
        <f>VLOOKUP(A141,'E 08 AGOSTO 2022'!A:C,3,FALSE)</f>
        <v>MAS DE 20</v>
      </c>
      <c r="P141" s="11"/>
    </row>
    <row r="142" spans="1:16" ht="15.75">
      <c r="A142" s="29" t="s">
        <v>990</v>
      </c>
      <c r="B142" s="29" t="s">
        <v>988</v>
      </c>
      <c r="C142" s="29" t="s">
        <v>18</v>
      </c>
      <c r="D142" s="29">
        <v>0</v>
      </c>
      <c r="E142" s="60">
        <f>D$133*TOTAL!I$1</f>
        <v>649.35</v>
      </c>
      <c r="F142" s="60">
        <f t="shared" si="6"/>
        <v>0</v>
      </c>
      <c r="G142" s="99" t="str">
        <f>VLOOKUP(A142,'E 08 AGOSTO 2022'!A:C,3,FALSE)</f>
        <v>MAS DE 20</v>
      </c>
      <c r="P142" s="11"/>
    </row>
    <row r="143" spans="1:16" ht="15.75">
      <c r="A143" s="29" t="s">
        <v>991</v>
      </c>
      <c r="B143" s="29" t="s">
        <v>988</v>
      </c>
      <c r="C143" s="29" t="s">
        <v>21</v>
      </c>
      <c r="D143" s="29">
        <v>0</v>
      </c>
      <c r="E143" s="60">
        <f>D$133*TOTAL!I$1</f>
        <v>649.35</v>
      </c>
      <c r="F143" s="60">
        <f t="shared" si="6"/>
        <v>0</v>
      </c>
      <c r="G143" s="99" t="str">
        <f>VLOOKUP(A143,'E 08 AGOSTO 2022'!A:C,3,FALSE)</f>
        <v>MAS DE 20</v>
      </c>
      <c r="P143" s="11"/>
    </row>
    <row r="144" spans="1:16" ht="15.75">
      <c r="A144" s="29" t="s">
        <v>992</v>
      </c>
      <c r="B144" s="29" t="s">
        <v>988</v>
      </c>
      <c r="C144" s="29" t="s">
        <v>24</v>
      </c>
      <c r="D144" s="29">
        <v>0</v>
      </c>
      <c r="E144" s="60">
        <f>D$133*TOTAL!I$1</f>
        <v>649.35</v>
      </c>
      <c r="F144" s="60">
        <f t="shared" si="6"/>
        <v>0</v>
      </c>
      <c r="G144" s="99" t="str">
        <f>VLOOKUP(A144,'E 08 AGOSTO 2022'!A:C,3,FALSE)</f>
        <v>MAS DE 20</v>
      </c>
      <c r="P144" s="11"/>
    </row>
    <row r="145" spans="1:16" ht="15.75">
      <c r="A145" s="29" t="s">
        <v>993</v>
      </c>
      <c r="B145" s="29" t="s">
        <v>524</v>
      </c>
      <c r="C145" s="29" t="s">
        <v>12</v>
      </c>
      <c r="D145" s="29">
        <v>0</v>
      </c>
      <c r="E145" s="60">
        <f>D$133*TOTAL!I$1</f>
        <v>649.35</v>
      </c>
      <c r="F145" s="60">
        <f t="shared" si="6"/>
        <v>0</v>
      </c>
      <c r="G145" s="99" t="str">
        <f>VLOOKUP(A145,'E 08 AGOSTO 2022'!A:C,3,FALSE)</f>
        <v>MAS DE 20</v>
      </c>
      <c r="P145" s="11"/>
    </row>
    <row r="146" spans="1:16" ht="15.75">
      <c r="A146" s="29" t="s">
        <v>994</v>
      </c>
      <c r="B146" s="29" t="s">
        <v>524</v>
      </c>
      <c r="C146" s="29" t="s">
        <v>15</v>
      </c>
      <c r="D146" s="29">
        <v>0</v>
      </c>
      <c r="E146" s="60">
        <f>D$133*TOTAL!I$1</f>
        <v>649.35</v>
      </c>
      <c r="F146" s="60">
        <f t="shared" si="6"/>
        <v>0</v>
      </c>
      <c r="G146" s="99" t="str">
        <f>VLOOKUP(A146,'E 08 AGOSTO 2022'!A:C,3,FALSE)</f>
        <v>MAS DE 20</v>
      </c>
      <c r="P146" s="11"/>
    </row>
    <row r="147" spans="1:16" ht="15.75">
      <c r="A147" s="29" t="s">
        <v>995</v>
      </c>
      <c r="B147" s="29" t="s">
        <v>524</v>
      </c>
      <c r="C147" s="29" t="s">
        <v>18</v>
      </c>
      <c r="D147" s="29">
        <v>0</v>
      </c>
      <c r="E147" s="60">
        <f>D$133*TOTAL!I$1</f>
        <v>649.35</v>
      </c>
      <c r="F147" s="60">
        <f t="shared" si="6"/>
        <v>0</v>
      </c>
      <c r="G147" s="99" t="str">
        <f>VLOOKUP(A147,'E 08 AGOSTO 2022'!A:C,3,FALSE)</f>
        <v>MAS DE 20</v>
      </c>
      <c r="P147" s="11"/>
    </row>
    <row r="148" spans="1:16" ht="15.75">
      <c r="A148" s="29" t="s">
        <v>996</v>
      </c>
      <c r="B148" s="29" t="s">
        <v>524</v>
      </c>
      <c r="C148" s="29" t="s">
        <v>21</v>
      </c>
      <c r="D148" s="29">
        <v>0</v>
      </c>
      <c r="E148" s="60">
        <f>D$133*TOTAL!I$1</f>
        <v>649.35</v>
      </c>
      <c r="F148" s="60">
        <f t="shared" si="6"/>
        <v>0</v>
      </c>
      <c r="G148" s="99" t="str">
        <f>VLOOKUP(A148,'E 08 AGOSTO 2022'!A:C,3,FALSE)</f>
        <v>MAS DE 20</v>
      </c>
      <c r="P148" s="11"/>
    </row>
    <row r="149" spans="1:16" ht="15.75">
      <c r="A149" s="29" t="s">
        <v>997</v>
      </c>
      <c r="B149" s="29" t="s">
        <v>524</v>
      </c>
      <c r="C149" s="29" t="s">
        <v>24</v>
      </c>
      <c r="D149" s="29">
        <v>0</v>
      </c>
      <c r="E149" s="60">
        <f>D$133*TOTAL!I$1</f>
        <v>649.35</v>
      </c>
      <c r="F149" s="60">
        <f t="shared" si="6"/>
        <v>0</v>
      </c>
      <c r="G149" s="99" t="str">
        <f>VLOOKUP(A149,'E 08 AGOSTO 2022'!A:C,3,FALSE)</f>
        <v>MAS DE 20</v>
      </c>
      <c r="P149" s="11"/>
    </row>
    <row r="150" spans="1:16" ht="15.75">
      <c r="A150" s="31"/>
      <c r="B150" s="31" t="s">
        <v>998</v>
      </c>
      <c r="C150" s="31"/>
      <c r="D150" s="31">
        <f>SUM(D135:D149)</f>
        <v>0</v>
      </c>
      <c r="E150" s="62"/>
      <c r="F150" s="62">
        <f>SUM(F135:F149)</f>
        <v>0</v>
      </c>
      <c r="G150" s="99"/>
      <c r="P150" s="11"/>
    </row>
    <row r="151" spans="1:16" ht="15.75">
      <c r="A151" s="31"/>
      <c r="B151" s="31"/>
      <c r="C151" s="31"/>
      <c r="D151" s="116" t="s">
        <v>2215</v>
      </c>
      <c r="E151" s="248" t="s">
        <v>2216</v>
      </c>
      <c r="F151" s="62"/>
      <c r="G151" s="99"/>
      <c r="P151" s="11"/>
    </row>
    <row r="152" spans="1:16" ht="18.75">
      <c r="A152" s="106" t="s">
        <v>999</v>
      </c>
      <c r="B152" s="433"/>
      <c r="C152" s="433"/>
      <c r="D152" s="279">
        <v>899</v>
      </c>
      <c r="E152" s="247">
        <v>799</v>
      </c>
      <c r="F152" s="144"/>
      <c r="G152" s="99"/>
      <c r="O152" s="11"/>
      <c r="P152" s="11"/>
    </row>
    <row r="153" spans="1:16" s="258" customFormat="1" ht="15.75">
      <c r="A153" s="42" t="s">
        <v>3</v>
      </c>
      <c r="B153" s="42" t="s">
        <v>370</v>
      </c>
      <c r="C153" s="42" t="s">
        <v>371</v>
      </c>
      <c r="D153" s="42" t="s">
        <v>372</v>
      </c>
      <c r="E153" s="42" t="s">
        <v>2011</v>
      </c>
      <c r="F153" s="280" t="s">
        <v>375</v>
      </c>
      <c r="G153" s="281"/>
      <c r="O153" s="282"/>
      <c r="P153" s="282"/>
    </row>
    <row r="154" spans="1:16" ht="15.75">
      <c r="A154" s="29" t="s">
        <v>1000</v>
      </c>
      <c r="B154" s="29" t="s">
        <v>404</v>
      </c>
      <c r="C154" s="29" t="s">
        <v>12</v>
      </c>
      <c r="D154" s="29">
        <v>0</v>
      </c>
      <c r="E154" s="60">
        <f>E$152*TOTAL!I$1</f>
        <v>519.35</v>
      </c>
      <c r="F154" s="60">
        <f>E154*D154</f>
        <v>0</v>
      </c>
      <c r="G154" s="99" t="str">
        <f>VLOOKUP(A154,'E 08 AGOSTO 2022'!A:C,3,FALSE)</f>
        <v>MAS DE 20</v>
      </c>
      <c r="O154" s="11"/>
      <c r="P154" s="11"/>
    </row>
    <row r="155" spans="1:16" ht="15.75">
      <c r="A155" s="29" t="s">
        <v>1001</v>
      </c>
      <c r="B155" s="29" t="s">
        <v>404</v>
      </c>
      <c r="C155" s="29" t="s">
        <v>15</v>
      </c>
      <c r="D155" s="29">
        <v>0</v>
      </c>
      <c r="E155" s="60">
        <f>E$152*TOTAL!I$1</f>
        <v>519.35</v>
      </c>
      <c r="F155" s="60">
        <f>E155*D155</f>
        <v>0</v>
      </c>
      <c r="G155" s="99" t="str">
        <f>VLOOKUP(A155,'E 08 AGOSTO 2022'!A:C,3,FALSE)</f>
        <v>MAS DE 20</v>
      </c>
      <c r="O155" s="11"/>
      <c r="P155" s="11"/>
    </row>
    <row r="156" spans="1:16" ht="15.75">
      <c r="A156" s="29" t="s">
        <v>1002</v>
      </c>
      <c r="B156" s="29" t="s">
        <v>404</v>
      </c>
      <c r="C156" s="29" t="s">
        <v>18</v>
      </c>
      <c r="D156" s="29">
        <v>0</v>
      </c>
      <c r="E156" s="60">
        <f>E$152*TOTAL!I$1</f>
        <v>519.35</v>
      </c>
      <c r="F156" s="60">
        <f>E156*D156</f>
        <v>0</v>
      </c>
      <c r="G156" s="99" t="str">
        <f>VLOOKUP(A156,'E 08 AGOSTO 2022'!A:C,3,FALSE)</f>
        <v>MAS DE 20</v>
      </c>
      <c r="O156" s="11"/>
      <c r="P156" s="11"/>
    </row>
    <row r="157" spans="1:16" ht="15.75">
      <c r="A157" s="29" t="s">
        <v>1003</v>
      </c>
      <c r="B157" s="29" t="s">
        <v>404</v>
      </c>
      <c r="C157" s="29" t="s">
        <v>21</v>
      </c>
      <c r="D157" s="29">
        <v>0</v>
      </c>
      <c r="E157" s="60">
        <f>E$152*TOTAL!I$1</f>
        <v>519.35</v>
      </c>
      <c r="F157" s="60">
        <f>E157*D157</f>
        <v>0</v>
      </c>
      <c r="G157" s="99" t="str">
        <f>VLOOKUP(A157,'E 08 AGOSTO 2022'!A:C,3,FALSE)</f>
        <v>MAS DE 20</v>
      </c>
      <c r="O157" s="11"/>
      <c r="P157" s="11"/>
    </row>
    <row r="158" spans="1:16" ht="15.75">
      <c r="A158" s="29" t="s">
        <v>1004</v>
      </c>
      <c r="B158" s="29" t="s">
        <v>404</v>
      </c>
      <c r="C158" s="29" t="s">
        <v>24</v>
      </c>
      <c r="D158" s="29">
        <v>0</v>
      </c>
      <c r="E158" s="60">
        <f>E$152*TOTAL!I$1</f>
        <v>519.35</v>
      </c>
      <c r="F158" s="60">
        <f>E158*D158</f>
        <v>0</v>
      </c>
      <c r="G158" s="99" t="str">
        <f>VLOOKUP(A158,'E 08 AGOSTO 2022'!A:C,3,FALSE)</f>
        <v>MAS DE 20</v>
      </c>
      <c r="O158" s="17"/>
      <c r="P158" s="11"/>
    </row>
    <row r="159" spans="1:16" ht="15.75">
      <c r="A159" s="29"/>
      <c r="B159" s="31" t="s">
        <v>1005</v>
      </c>
      <c r="C159" s="48"/>
      <c r="D159" s="31">
        <f>SUM(D154:D158)</f>
        <v>0</v>
      </c>
      <c r="E159" s="72"/>
      <c r="F159" s="72">
        <f>SUM(F154:F158)</f>
        <v>0</v>
      </c>
      <c r="G159" s="99"/>
      <c r="O159" s="17"/>
      <c r="P159" s="11"/>
    </row>
    <row r="160" spans="1:16" ht="15.75">
      <c r="A160" s="29"/>
      <c r="B160" s="31"/>
      <c r="C160" s="48"/>
      <c r="D160" s="116" t="s">
        <v>2215</v>
      </c>
      <c r="E160" s="72"/>
      <c r="F160" s="72"/>
      <c r="G160" s="99"/>
      <c r="O160" s="17"/>
      <c r="P160" s="11"/>
    </row>
    <row r="161" spans="1:16" ht="18.75">
      <c r="A161" s="145" t="s">
        <v>1006</v>
      </c>
      <c r="B161" s="146"/>
      <c r="C161" s="146"/>
      <c r="D161" s="279">
        <v>799</v>
      </c>
      <c r="E161" s="55" t="s">
        <v>369</v>
      </c>
      <c r="F161" s="146"/>
      <c r="G161" s="99"/>
      <c r="O161" s="17"/>
      <c r="P161" s="11"/>
    </row>
    <row r="162" spans="1:16" ht="15.75">
      <c r="A162" s="55" t="s">
        <v>3</v>
      </c>
      <c r="B162" s="55" t="s">
        <v>370</v>
      </c>
      <c r="C162" s="55" t="s">
        <v>371</v>
      </c>
      <c r="D162" s="55" t="s">
        <v>372</v>
      </c>
      <c r="E162" s="55" t="s">
        <v>595</v>
      </c>
      <c r="F162" s="56" t="s">
        <v>375</v>
      </c>
      <c r="G162" s="99"/>
      <c r="O162" s="17"/>
      <c r="P162" s="11"/>
    </row>
    <row r="163" spans="1:16" ht="15.75">
      <c r="A163" s="28" t="s">
        <v>1007</v>
      </c>
      <c r="B163" s="28" t="s">
        <v>1008</v>
      </c>
      <c r="C163" s="147" t="s">
        <v>12</v>
      </c>
      <c r="D163" s="29">
        <v>0</v>
      </c>
      <c r="E163" s="60">
        <f>D$161*TOTAL!I$1</f>
        <v>519.35</v>
      </c>
      <c r="F163" s="59">
        <f>D163*E163</f>
        <v>0</v>
      </c>
      <c r="G163" s="99" t="str">
        <f>VLOOKUP(A163,'E 08 AGOSTO 2022'!A:C,3,FALSE)</f>
        <v>1</v>
      </c>
      <c r="O163" s="17"/>
      <c r="P163" s="11"/>
    </row>
    <row r="164" spans="1:16" ht="15.75">
      <c r="A164" s="28" t="s">
        <v>1009</v>
      </c>
      <c r="B164" s="28" t="s">
        <v>1010</v>
      </c>
      <c r="C164" s="147" t="s">
        <v>15</v>
      </c>
      <c r="D164" s="29">
        <v>0</v>
      </c>
      <c r="E164" s="60">
        <f>D$161*TOTAL!I$1</f>
        <v>519.35</v>
      </c>
      <c r="F164" s="59">
        <f>D164*E164</f>
        <v>0</v>
      </c>
      <c r="G164" s="99" t="str">
        <f>VLOOKUP(A164,'E 08 AGOSTO 2022'!A:C,3,FALSE)</f>
        <v>MAS DE 20</v>
      </c>
      <c r="O164" s="11"/>
      <c r="P164" s="11"/>
    </row>
    <row r="165" spans="1:16" ht="15.75">
      <c r="A165" s="28" t="s">
        <v>1011</v>
      </c>
      <c r="B165" s="28" t="s">
        <v>1012</v>
      </c>
      <c r="C165" s="147" t="s">
        <v>18</v>
      </c>
      <c r="D165" s="29">
        <v>0</v>
      </c>
      <c r="E165" s="60">
        <f>D$161*TOTAL!I$1</f>
        <v>519.35</v>
      </c>
      <c r="F165" s="59">
        <f>D165*E165</f>
        <v>0</v>
      </c>
      <c r="G165" s="99" t="str">
        <f>VLOOKUP(A165,'E 08 AGOSTO 2022'!A:C,3,FALSE)</f>
        <v>MAS DE 20</v>
      </c>
      <c r="O165" s="11"/>
      <c r="P165" s="11"/>
    </row>
    <row r="166" spans="1:16" ht="15.75">
      <c r="A166" s="28" t="s">
        <v>1013</v>
      </c>
      <c r="B166" s="28" t="s">
        <v>1014</v>
      </c>
      <c r="C166" s="147" t="s">
        <v>21</v>
      </c>
      <c r="D166" s="29">
        <v>0</v>
      </c>
      <c r="E166" s="60">
        <f>D$161*TOTAL!I$1</f>
        <v>519.35</v>
      </c>
      <c r="F166" s="59">
        <f>D166*E166</f>
        <v>0</v>
      </c>
      <c r="G166" s="99" t="str">
        <f>VLOOKUP(A166,'E 08 AGOSTO 2022'!A:C,3,FALSE)</f>
        <v>MAS DE 20</v>
      </c>
      <c r="O166" s="11"/>
      <c r="P166" s="11"/>
    </row>
    <row r="167" spans="1:16" ht="15.75">
      <c r="A167" s="28" t="s">
        <v>1015</v>
      </c>
      <c r="B167" s="28" t="s">
        <v>1016</v>
      </c>
      <c r="C167" s="147" t="s">
        <v>36</v>
      </c>
      <c r="D167" s="29">
        <v>0</v>
      </c>
      <c r="E167" s="60">
        <f>D$161*TOTAL!I$1</f>
        <v>519.35</v>
      </c>
      <c r="F167" s="59">
        <f>D167*E167</f>
        <v>0</v>
      </c>
      <c r="G167" s="99" t="str">
        <f>VLOOKUP(A167,'E 08 AGOSTO 2022'!A:C,3,FALSE)</f>
        <v>5</v>
      </c>
      <c r="O167" s="11"/>
      <c r="P167" s="11"/>
    </row>
    <row r="168" spans="1:16" ht="15.75">
      <c r="A168" s="31"/>
      <c r="B168" s="31" t="s">
        <v>1017</v>
      </c>
      <c r="C168" s="31"/>
      <c r="D168" s="31">
        <f>SUM(D163:D167)</f>
        <v>0</v>
      </c>
      <c r="E168" s="62"/>
      <c r="F168" s="72">
        <f>SUM(F163:F167)</f>
        <v>0</v>
      </c>
      <c r="G168" s="99"/>
      <c r="O168" s="17"/>
      <c r="P168" s="11"/>
    </row>
    <row r="169" spans="1:16" ht="15.75">
      <c r="A169" s="31"/>
      <c r="B169" s="31"/>
      <c r="C169" s="31"/>
      <c r="D169" s="116" t="s">
        <v>2215</v>
      </c>
      <c r="E169" s="248" t="s">
        <v>2216</v>
      </c>
      <c r="F169" s="72"/>
      <c r="G169" s="99"/>
      <c r="O169" s="17"/>
      <c r="P169" s="11"/>
    </row>
    <row r="170" spans="1:16" ht="18.75">
      <c r="A170" s="148" t="s">
        <v>1018</v>
      </c>
      <c r="B170" s="434"/>
      <c r="C170" s="434"/>
      <c r="D170" s="279">
        <v>599</v>
      </c>
      <c r="E170" s="247">
        <v>499</v>
      </c>
      <c r="F170" s="129"/>
      <c r="G170" s="99"/>
      <c r="H170" s="11"/>
      <c r="I170" s="11"/>
      <c r="J170" s="11"/>
      <c r="K170" s="11"/>
      <c r="L170" s="11"/>
      <c r="M170" s="11"/>
      <c r="N170" s="11"/>
      <c r="O170" s="11"/>
    </row>
    <row r="171" spans="1:16" ht="15.75">
      <c r="A171" s="55" t="s">
        <v>3</v>
      </c>
      <c r="B171" s="55" t="s">
        <v>370</v>
      </c>
      <c r="C171" s="55" t="s">
        <v>371</v>
      </c>
      <c r="D171" s="42" t="s">
        <v>372</v>
      </c>
      <c r="E171" s="42" t="s">
        <v>2011</v>
      </c>
      <c r="F171" s="56" t="s">
        <v>375</v>
      </c>
      <c r="G171" s="99"/>
      <c r="H171" s="11"/>
      <c r="I171" s="11"/>
      <c r="J171" s="11"/>
      <c r="K171" s="11"/>
      <c r="L171" s="11"/>
      <c r="M171" s="11"/>
      <c r="N171" s="11"/>
      <c r="O171" s="11"/>
    </row>
    <row r="172" spans="1:16" ht="15.75" hidden="1">
      <c r="A172" s="29" t="s">
        <v>1019</v>
      </c>
      <c r="B172" s="29" t="s">
        <v>404</v>
      </c>
      <c r="C172" s="29" t="s">
        <v>12</v>
      </c>
      <c r="D172" s="29">
        <v>0</v>
      </c>
      <c r="E172" s="60">
        <f>E$170*TOTAL!I$1</f>
        <v>324.35000000000002</v>
      </c>
      <c r="F172" s="60">
        <f t="shared" ref="F172:F191" si="7">E172*D172</f>
        <v>0</v>
      </c>
      <c r="G172" s="99" t="e">
        <f>VLOOKUP(A172,'E 08 AGOSTO 2022'!A:C,3,FALSE)</f>
        <v>#N/A</v>
      </c>
      <c r="H172" s="11"/>
      <c r="I172" s="11"/>
      <c r="J172" s="11"/>
      <c r="K172" s="11"/>
      <c r="L172" s="11"/>
      <c r="M172" s="11"/>
      <c r="N172" s="11"/>
      <c r="O172" s="11"/>
    </row>
    <row r="173" spans="1:16" ht="15.75" hidden="1">
      <c r="A173" s="29" t="s">
        <v>1020</v>
      </c>
      <c r="B173" s="29" t="s">
        <v>404</v>
      </c>
      <c r="C173" s="29" t="s">
        <v>15</v>
      </c>
      <c r="D173" s="29">
        <v>0</v>
      </c>
      <c r="E173" s="60">
        <f>E$170*TOTAL!I$1</f>
        <v>324.35000000000002</v>
      </c>
      <c r="F173" s="60">
        <f t="shared" si="7"/>
        <v>0</v>
      </c>
      <c r="G173" s="99" t="e">
        <f>VLOOKUP(A173,'E 08 AGOSTO 2022'!A:C,3,FALSE)</f>
        <v>#N/A</v>
      </c>
      <c r="H173" s="11"/>
      <c r="I173" s="11"/>
      <c r="J173" s="11"/>
      <c r="K173" s="11"/>
      <c r="L173" s="11"/>
      <c r="M173" s="11"/>
      <c r="N173" s="11"/>
      <c r="O173" s="11"/>
    </row>
    <row r="174" spans="1:16" ht="15.75" hidden="1">
      <c r="A174" s="29" t="s">
        <v>1021</v>
      </c>
      <c r="B174" s="29" t="s">
        <v>404</v>
      </c>
      <c r="C174" s="29" t="s">
        <v>18</v>
      </c>
      <c r="D174" s="29">
        <v>0</v>
      </c>
      <c r="E174" s="60">
        <f>E$170*TOTAL!I$1</f>
        <v>324.35000000000002</v>
      </c>
      <c r="F174" s="60">
        <f t="shared" si="7"/>
        <v>0</v>
      </c>
      <c r="G174" s="99" t="e">
        <f>VLOOKUP(A174,'E 08 AGOSTO 2022'!A:C,3,FALSE)</f>
        <v>#N/A</v>
      </c>
      <c r="H174" s="11"/>
      <c r="I174" s="11"/>
      <c r="J174" s="11"/>
      <c r="K174" s="11"/>
      <c r="L174" s="11"/>
      <c r="M174" s="11"/>
      <c r="N174" s="11"/>
      <c r="O174" s="11"/>
    </row>
    <row r="175" spans="1:16" ht="15.75" hidden="1">
      <c r="A175" s="29" t="s">
        <v>1022</v>
      </c>
      <c r="B175" s="29" t="s">
        <v>404</v>
      </c>
      <c r="C175" s="29" t="s">
        <v>21</v>
      </c>
      <c r="D175" s="29">
        <v>0</v>
      </c>
      <c r="E175" s="60">
        <f>E$170*TOTAL!I$1</f>
        <v>324.35000000000002</v>
      </c>
      <c r="F175" s="60">
        <f t="shared" si="7"/>
        <v>0</v>
      </c>
      <c r="G175" s="99" t="e">
        <f>VLOOKUP(A175,'E 08 AGOSTO 2022'!A:C,3,FALSE)</f>
        <v>#N/A</v>
      </c>
      <c r="H175" s="11"/>
      <c r="I175" s="11"/>
      <c r="J175" s="11"/>
      <c r="K175" s="11"/>
      <c r="L175" s="11"/>
      <c r="M175" s="11"/>
      <c r="N175" s="11"/>
      <c r="O175" s="11"/>
    </row>
    <row r="176" spans="1:16" ht="15.75" hidden="1">
      <c r="A176" s="29" t="s">
        <v>1023</v>
      </c>
      <c r="B176" s="29" t="s">
        <v>404</v>
      </c>
      <c r="C176" s="29" t="s">
        <v>24</v>
      </c>
      <c r="D176" s="29">
        <v>0</v>
      </c>
      <c r="E176" s="60">
        <f>E$170*TOTAL!I$1</f>
        <v>324.35000000000002</v>
      </c>
      <c r="F176" s="60">
        <f t="shared" si="7"/>
        <v>0</v>
      </c>
      <c r="G176" s="99" t="e">
        <f>VLOOKUP(A176,'E 08 AGOSTO 2022'!A:C,3,FALSE)</f>
        <v>#N/A</v>
      </c>
      <c r="H176" s="11"/>
      <c r="I176" s="11"/>
      <c r="J176" s="11"/>
      <c r="K176" s="11"/>
      <c r="L176" s="11"/>
      <c r="M176" s="11"/>
      <c r="N176" s="11"/>
      <c r="O176" s="11"/>
    </row>
    <row r="177" spans="1:15" ht="15.75" hidden="1">
      <c r="A177" s="29" t="s">
        <v>1024</v>
      </c>
      <c r="B177" s="29" t="s">
        <v>524</v>
      </c>
      <c r="C177" s="29" t="s">
        <v>12</v>
      </c>
      <c r="D177" s="29">
        <v>0</v>
      </c>
      <c r="E177" s="60">
        <f>E$170*TOTAL!I$1</f>
        <v>324.35000000000002</v>
      </c>
      <c r="F177" s="60">
        <f t="shared" si="7"/>
        <v>0</v>
      </c>
      <c r="G177" s="99" t="e">
        <f>VLOOKUP(A177,'E 08 AGOSTO 2022'!A:C,3,FALSE)</f>
        <v>#N/A</v>
      </c>
      <c r="H177" s="11"/>
      <c r="I177" s="11"/>
      <c r="J177" s="11"/>
      <c r="K177" s="11"/>
      <c r="L177" s="11"/>
      <c r="M177" s="11"/>
      <c r="N177" s="11"/>
      <c r="O177" s="11"/>
    </row>
    <row r="178" spans="1:15" ht="15.75" hidden="1">
      <c r="A178" s="29" t="s">
        <v>1025</v>
      </c>
      <c r="B178" s="29" t="s">
        <v>524</v>
      </c>
      <c r="C178" s="29" t="s">
        <v>15</v>
      </c>
      <c r="D178" s="29">
        <v>0</v>
      </c>
      <c r="E178" s="60">
        <f>E$170*TOTAL!I$1</f>
        <v>324.35000000000002</v>
      </c>
      <c r="F178" s="60">
        <f t="shared" si="7"/>
        <v>0</v>
      </c>
      <c r="G178" s="99" t="e">
        <f>VLOOKUP(A178,'E 08 AGOSTO 2022'!A:C,3,FALSE)</f>
        <v>#N/A</v>
      </c>
      <c r="H178" s="11"/>
      <c r="I178" s="11"/>
      <c r="J178" s="11"/>
      <c r="K178" s="11"/>
      <c r="L178" s="11"/>
      <c r="M178" s="11"/>
      <c r="N178" s="11"/>
      <c r="O178" s="11"/>
    </row>
    <row r="179" spans="1:15" ht="15.75">
      <c r="A179" s="29" t="s">
        <v>1026</v>
      </c>
      <c r="B179" s="29" t="s">
        <v>524</v>
      </c>
      <c r="C179" s="29" t="s">
        <v>18</v>
      </c>
      <c r="D179" s="29">
        <v>0</v>
      </c>
      <c r="E179" s="60">
        <f>E$170*TOTAL!I$1</f>
        <v>324.35000000000002</v>
      </c>
      <c r="F179" s="60">
        <f t="shared" si="7"/>
        <v>0</v>
      </c>
      <c r="G179" s="99" t="str">
        <f>VLOOKUP(A179,'E 08 AGOSTO 2022'!A:C,3,FALSE)</f>
        <v>MAS DE 20</v>
      </c>
      <c r="H179" s="11"/>
      <c r="I179" s="11"/>
      <c r="J179" s="11"/>
      <c r="K179" s="11"/>
      <c r="L179" s="11"/>
      <c r="M179" s="11"/>
      <c r="N179" s="11"/>
      <c r="O179" s="11"/>
    </row>
    <row r="180" spans="1:15" ht="15.75" hidden="1">
      <c r="A180" s="29" t="s">
        <v>1027</v>
      </c>
      <c r="B180" s="29" t="s">
        <v>524</v>
      </c>
      <c r="C180" s="29" t="s">
        <v>21</v>
      </c>
      <c r="D180" s="29">
        <v>0</v>
      </c>
      <c r="E180" s="60">
        <f>E$170*TOTAL!I$1</f>
        <v>324.35000000000002</v>
      </c>
      <c r="F180" s="60">
        <f t="shared" si="7"/>
        <v>0</v>
      </c>
      <c r="G180" s="99" t="e">
        <f>VLOOKUP(A180,'E 08 AGOSTO 2022'!A:C,3,FALSE)</f>
        <v>#N/A</v>
      </c>
      <c r="H180" s="11"/>
      <c r="I180" s="11"/>
      <c r="J180" s="11"/>
      <c r="K180" s="11"/>
      <c r="L180" s="11"/>
      <c r="M180" s="11"/>
      <c r="N180" s="11"/>
      <c r="O180" s="11"/>
    </row>
    <row r="181" spans="1:15" ht="15.75" hidden="1">
      <c r="A181" s="29" t="s">
        <v>1028</v>
      </c>
      <c r="B181" s="29" t="s">
        <v>524</v>
      </c>
      <c r="C181" s="29" t="s">
        <v>24</v>
      </c>
      <c r="D181" s="29">
        <v>0</v>
      </c>
      <c r="E181" s="60">
        <f>E$170*TOTAL!I$1</f>
        <v>324.35000000000002</v>
      </c>
      <c r="F181" s="60">
        <f t="shared" si="7"/>
        <v>0</v>
      </c>
      <c r="G181" s="99" t="e">
        <f>VLOOKUP(A181,'E 08 AGOSTO 2022'!A:C,3,FALSE)</f>
        <v>#N/A</v>
      </c>
      <c r="H181" s="11"/>
      <c r="I181" s="11"/>
      <c r="J181" s="11"/>
      <c r="K181" s="11"/>
      <c r="L181" s="11"/>
      <c r="M181" s="11"/>
      <c r="N181" s="11"/>
      <c r="O181" s="11"/>
    </row>
    <row r="182" spans="1:15" ht="15.75" hidden="1">
      <c r="A182" s="29" t="s">
        <v>1029</v>
      </c>
      <c r="B182" s="29" t="s">
        <v>988</v>
      </c>
      <c r="C182" s="29" t="s">
        <v>12</v>
      </c>
      <c r="D182" s="29">
        <v>0</v>
      </c>
      <c r="E182" s="60">
        <f>E$170*TOTAL!I$1</f>
        <v>324.35000000000002</v>
      </c>
      <c r="F182" s="60">
        <f t="shared" si="7"/>
        <v>0</v>
      </c>
      <c r="G182" s="99" t="e">
        <f>VLOOKUP(A182,'E 08 AGOSTO 2022'!A:C,3,FALSE)</f>
        <v>#N/A</v>
      </c>
      <c r="H182" s="11"/>
      <c r="I182" s="11"/>
      <c r="J182" s="11"/>
      <c r="K182" s="11"/>
      <c r="L182" s="11"/>
      <c r="M182" s="11"/>
      <c r="N182" s="11"/>
      <c r="O182" s="11"/>
    </row>
    <row r="183" spans="1:15" ht="15.75" hidden="1">
      <c r="A183" s="29" t="s">
        <v>1030</v>
      </c>
      <c r="B183" s="29" t="s">
        <v>988</v>
      </c>
      <c r="C183" s="29" t="s">
        <v>15</v>
      </c>
      <c r="D183" s="29">
        <v>0</v>
      </c>
      <c r="E183" s="60">
        <f>E$170*TOTAL!I$1</f>
        <v>324.35000000000002</v>
      </c>
      <c r="F183" s="60">
        <f t="shared" si="7"/>
        <v>0</v>
      </c>
      <c r="G183" s="99" t="e">
        <f>VLOOKUP(A183,'E 08 AGOSTO 2022'!A:C,3,FALSE)</f>
        <v>#N/A</v>
      </c>
      <c r="H183" s="11"/>
      <c r="I183" s="11"/>
      <c r="J183" s="11"/>
      <c r="K183" s="11"/>
      <c r="L183" s="11"/>
      <c r="M183" s="11"/>
      <c r="N183" s="11"/>
      <c r="O183" s="11"/>
    </row>
    <row r="184" spans="1:15" ht="15.75" hidden="1">
      <c r="A184" s="29" t="s">
        <v>1031</v>
      </c>
      <c r="B184" s="29" t="s">
        <v>988</v>
      </c>
      <c r="C184" s="29" t="s">
        <v>18</v>
      </c>
      <c r="D184" s="29">
        <v>0</v>
      </c>
      <c r="E184" s="60">
        <f>E$170*TOTAL!I$1</f>
        <v>324.35000000000002</v>
      </c>
      <c r="F184" s="60">
        <f t="shared" si="7"/>
        <v>0</v>
      </c>
      <c r="G184" s="99" t="e">
        <f>VLOOKUP(A184,'E 08 AGOSTO 2022'!A:C,3,FALSE)</f>
        <v>#N/A</v>
      </c>
      <c r="H184" s="11"/>
      <c r="I184" s="11"/>
      <c r="J184" s="11"/>
      <c r="K184" s="11"/>
      <c r="L184" s="11"/>
      <c r="M184" s="11"/>
      <c r="N184" s="11"/>
      <c r="O184" s="11"/>
    </row>
    <row r="185" spans="1:15" ht="15.75" hidden="1">
      <c r="A185" s="29" t="s">
        <v>1032</v>
      </c>
      <c r="B185" s="29" t="s">
        <v>988</v>
      </c>
      <c r="C185" s="29" t="s">
        <v>21</v>
      </c>
      <c r="D185" s="29">
        <v>0</v>
      </c>
      <c r="E185" s="60">
        <f>E$170*TOTAL!I$1</f>
        <v>324.35000000000002</v>
      </c>
      <c r="F185" s="60">
        <f t="shared" si="7"/>
        <v>0</v>
      </c>
      <c r="G185" s="99" t="e">
        <f>VLOOKUP(A185,'E 08 AGOSTO 2022'!A:C,3,FALSE)</f>
        <v>#N/A</v>
      </c>
      <c r="H185" s="11"/>
      <c r="I185" s="11"/>
      <c r="J185" s="11"/>
      <c r="K185" s="11"/>
      <c r="L185" s="11"/>
      <c r="M185" s="11"/>
      <c r="N185" s="11"/>
      <c r="O185" s="11"/>
    </row>
    <row r="186" spans="1:15" ht="15.75" hidden="1">
      <c r="A186" s="29" t="s">
        <v>1033</v>
      </c>
      <c r="B186" s="29" t="s">
        <v>988</v>
      </c>
      <c r="C186" s="29" t="s">
        <v>24</v>
      </c>
      <c r="D186" s="29">
        <v>0</v>
      </c>
      <c r="E186" s="60">
        <f>E$170*TOTAL!I$1</f>
        <v>324.35000000000002</v>
      </c>
      <c r="F186" s="60">
        <f t="shared" si="7"/>
        <v>0</v>
      </c>
      <c r="G186" s="99" t="e">
        <f>VLOOKUP(A186,'E 08 AGOSTO 2022'!A:C,3,FALSE)</f>
        <v>#N/A</v>
      </c>
      <c r="H186" s="11"/>
      <c r="I186" s="11"/>
      <c r="J186" s="11"/>
      <c r="K186" s="11"/>
      <c r="L186" s="11"/>
      <c r="M186" s="11"/>
      <c r="N186" s="11"/>
      <c r="O186" s="11"/>
    </row>
    <row r="187" spans="1:15" ht="15.75" hidden="1">
      <c r="A187" s="29" t="s">
        <v>1034</v>
      </c>
      <c r="B187" s="29" t="s">
        <v>1035</v>
      </c>
      <c r="C187" s="29" t="s">
        <v>12</v>
      </c>
      <c r="D187" s="29">
        <v>0</v>
      </c>
      <c r="E187" s="60">
        <f>E$170*TOTAL!I$1</f>
        <v>324.35000000000002</v>
      </c>
      <c r="F187" s="60">
        <f t="shared" si="7"/>
        <v>0</v>
      </c>
      <c r="G187" s="99" t="e">
        <f>VLOOKUP(A187,'E 08 AGOSTO 2022'!A:C,3,FALSE)</f>
        <v>#N/A</v>
      </c>
      <c r="H187" s="11"/>
      <c r="I187" s="11"/>
      <c r="J187" s="11"/>
      <c r="K187" s="11"/>
      <c r="L187" s="11"/>
      <c r="M187" s="11"/>
      <c r="N187" s="11"/>
      <c r="O187" s="11"/>
    </row>
    <row r="188" spans="1:15" ht="15.75" hidden="1">
      <c r="A188" s="29" t="s">
        <v>1036</v>
      </c>
      <c r="B188" s="29" t="s">
        <v>1035</v>
      </c>
      <c r="C188" s="29" t="s">
        <v>15</v>
      </c>
      <c r="D188" s="29">
        <v>0</v>
      </c>
      <c r="E188" s="60">
        <f>E$170*TOTAL!I$1</f>
        <v>324.35000000000002</v>
      </c>
      <c r="F188" s="60">
        <f t="shared" si="7"/>
        <v>0</v>
      </c>
      <c r="G188" s="99" t="e">
        <f>VLOOKUP(A188,'E 08 AGOSTO 2022'!A:C,3,FALSE)</f>
        <v>#N/A</v>
      </c>
      <c r="H188" s="11"/>
      <c r="I188" s="11"/>
      <c r="J188" s="11"/>
      <c r="K188" s="11"/>
      <c r="L188" s="11"/>
      <c r="M188" s="11"/>
      <c r="N188" s="11"/>
      <c r="O188" s="11"/>
    </row>
    <row r="189" spans="1:15" ht="15.75" hidden="1">
      <c r="A189" s="29" t="s">
        <v>1037</v>
      </c>
      <c r="B189" s="29" t="s">
        <v>1035</v>
      </c>
      <c r="C189" s="29" t="s">
        <v>18</v>
      </c>
      <c r="D189" s="29">
        <v>0</v>
      </c>
      <c r="E189" s="60">
        <f>E$170*TOTAL!I$1</f>
        <v>324.35000000000002</v>
      </c>
      <c r="F189" s="60">
        <f t="shared" si="7"/>
        <v>0</v>
      </c>
      <c r="G189" s="99" t="e">
        <f>VLOOKUP(A189,'E 08 AGOSTO 2022'!A:C,3,FALSE)</f>
        <v>#N/A</v>
      </c>
      <c r="H189" s="11"/>
      <c r="I189" s="11"/>
      <c r="J189" s="11"/>
      <c r="K189" s="11"/>
      <c r="L189" s="11"/>
      <c r="M189" s="11"/>
      <c r="N189" s="11"/>
      <c r="O189" s="11"/>
    </row>
    <row r="190" spans="1:15" ht="15.75" hidden="1">
      <c r="A190" s="29" t="s">
        <v>1038</v>
      </c>
      <c r="B190" s="29" t="s">
        <v>1035</v>
      </c>
      <c r="C190" s="29" t="s">
        <v>21</v>
      </c>
      <c r="D190" s="29">
        <v>0</v>
      </c>
      <c r="E190" s="60">
        <f>E$170*TOTAL!I$1</f>
        <v>324.35000000000002</v>
      </c>
      <c r="F190" s="60">
        <f t="shared" si="7"/>
        <v>0</v>
      </c>
      <c r="G190" s="99" t="e">
        <f>VLOOKUP(A190,'E 08 AGOSTO 2022'!A:C,3,FALSE)</f>
        <v>#N/A</v>
      </c>
      <c r="H190" s="11"/>
      <c r="I190" s="11"/>
      <c r="J190" s="11"/>
      <c r="K190" s="11"/>
      <c r="L190" s="11"/>
      <c r="M190" s="11"/>
      <c r="N190" s="11"/>
      <c r="O190" s="11"/>
    </row>
    <row r="191" spans="1:15" ht="15.75" hidden="1">
      <c r="A191" s="29" t="s">
        <v>1039</v>
      </c>
      <c r="B191" s="29" t="s">
        <v>1035</v>
      </c>
      <c r="C191" s="29" t="s">
        <v>24</v>
      </c>
      <c r="D191" s="29">
        <v>0</v>
      </c>
      <c r="E191" s="60">
        <f>E$170*TOTAL!I$1</f>
        <v>324.35000000000002</v>
      </c>
      <c r="F191" s="60">
        <f t="shared" si="7"/>
        <v>0</v>
      </c>
      <c r="G191" s="99" t="e">
        <f>VLOOKUP(A191,'E 08 AGOSTO 2022'!A:C,3,FALSE)</f>
        <v>#N/A</v>
      </c>
      <c r="H191" s="11"/>
      <c r="I191" s="11"/>
      <c r="J191" s="11"/>
      <c r="K191" s="11"/>
      <c r="L191" s="11"/>
      <c r="M191" s="11"/>
      <c r="N191" s="11"/>
      <c r="O191" s="11"/>
    </row>
    <row r="192" spans="1:15" ht="15.75">
      <c r="A192" s="31"/>
      <c r="B192" s="31" t="s">
        <v>1040</v>
      </c>
      <c r="C192" s="48"/>
      <c r="D192" s="31">
        <f>SUM(D172:D191)</f>
        <v>0</v>
      </c>
      <c r="E192" s="72"/>
      <c r="F192" s="72">
        <f>SUM(F172:F191)</f>
        <v>0</v>
      </c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ht="15.75">
      <c r="C193" s="120" t="s">
        <v>1041</v>
      </c>
      <c r="D193" s="120">
        <f>D70+D84+D98+D112+D131+D150+D159+D168+D192+D32+D46+D56+D18</f>
        <v>0</v>
      </c>
      <c r="E193" s="120"/>
      <c r="F193" s="149">
        <f>F70+F84+F98+F112+F131+F150+F159+F168+F192+F32+F46+F18+F56</f>
        <v>0</v>
      </c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ht="15.75"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ht="15.75"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ht="15.75"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ht="15.75"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ht="15.75"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ht="15.75">
      <c r="G199" s="11"/>
      <c r="H199" s="11"/>
      <c r="I199" s="11"/>
      <c r="J199" s="11"/>
      <c r="K199" s="11"/>
      <c r="L199" s="11"/>
      <c r="M199" s="11"/>
      <c r="N199" s="11"/>
      <c r="O199" s="11"/>
    </row>
    <row r="201" spans="3:15" ht="15.75"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ht="15.75"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ht="15.75"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ht="15.75"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ht="15.75"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ht="15.75"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ht="15.75"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ht="15.75"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7:15" ht="15.75"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7:15" ht="15.75"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7:15" ht="15.75"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7:15" ht="15.75"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7:15" ht="15.75"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7:15" ht="15.75"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7:15" ht="15.75"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7:15" ht="15.75"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7:15" ht="15.75"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7:15" ht="15.75"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7:15" ht="15.75"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7:15" ht="15.75"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7:15" ht="15.75">
      <c r="G221" s="11"/>
      <c r="H221" s="11"/>
      <c r="I221" s="11"/>
      <c r="J221" s="11"/>
      <c r="K221" s="11"/>
      <c r="L221" s="11"/>
      <c r="M221" s="11"/>
      <c r="N221" s="11"/>
      <c r="O221" s="11"/>
    </row>
    <row r="223" spans="7:15" ht="15.75"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7:15" ht="15.75"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5.75"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ht="15.75"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ht="15.75"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ht="15.75"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ht="15.75"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ht="15.75">
      <c r="A230" s="24"/>
      <c r="B230" s="6"/>
      <c r="C230" s="6"/>
      <c r="D230" s="24"/>
      <c r="E230" s="90"/>
      <c r="F230" s="90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ht="15.75">
      <c r="A231" s="24"/>
      <c r="B231" s="6"/>
      <c r="C231" s="6"/>
      <c r="D231" s="24"/>
      <c r="E231" s="90"/>
      <c r="F231" s="90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ht="15.75">
      <c r="A232" s="24"/>
      <c r="B232" s="6"/>
      <c r="C232" s="6"/>
      <c r="D232" s="24"/>
      <c r="E232" s="90"/>
      <c r="F232" s="90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ht="15.75">
      <c r="A233" s="24"/>
      <c r="B233" s="24"/>
      <c r="C233" s="24"/>
      <c r="D233" s="24"/>
      <c r="E233" s="75"/>
      <c r="F233" s="90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ht="15.75">
      <c r="A234" s="24"/>
      <c r="B234" s="6"/>
      <c r="C234" s="6"/>
      <c r="D234" s="6"/>
      <c r="E234" s="90"/>
      <c r="F234" s="90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ht="15.75">
      <c r="A235" s="24"/>
      <c r="B235" s="6"/>
      <c r="C235" s="6"/>
      <c r="D235" s="24"/>
      <c r="E235" s="90"/>
      <c r="F235" s="11"/>
      <c r="I235" s="11"/>
      <c r="J235" s="11"/>
      <c r="K235" s="11"/>
      <c r="L235" s="11"/>
      <c r="M235" s="11"/>
      <c r="N235" s="11"/>
      <c r="O235" s="11"/>
    </row>
    <row r="236" spans="1:15" ht="15.75">
      <c r="I236" s="11"/>
      <c r="J236" s="11"/>
      <c r="K236" s="11"/>
      <c r="L236" s="11"/>
      <c r="M236" s="11"/>
      <c r="N236" s="11"/>
      <c r="O236" s="11"/>
    </row>
    <row r="237" spans="1:15" ht="15.75">
      <c r="I237" s="11"/>
      <c r="J237" s="11"/>
      <c r="K237" s="11"/>
      <c r="L237" s="11"/>
      <c r="M237" s="11"/>
      <c r="N237" s="11"/>
      <c r="O237" s="11"/>
    </row>
    <row r="238" spans="1:15" ht="15.75"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ht="15.75"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ht="15.75"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ht="15.75"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5.75"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ht="15.75"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ht="15.75">
      <c r="A244" s="24"/>
      <c r="B244" s="6"/>
      <c r="C244" s="6"/>
      <c r="D244" s="6"/>
      <c r="E244" s="90"/>
      <c r="F244" s="90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5.75">
      <c r="A245" s="6"/>
      <c r="B245" s="6"/>
      <c r="C245" s="6"/>
      <c r="D245" s="6"/>
      <c r="E245" s="90"/>
      <c r="F245" s="90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5.75">
      <c r="A246" s="6"/>
      <c r="B246" s="6"/>
      <c r="C246" s="6"/>
      <c r="D246" s="6"/>
      <c r="E246" s="90"/>
      <c r="F246" s="90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5.75">
      <c r="A247" s="6"/>
      <c r="B247" s="6"/>
      <c r="C247" s="6"/>
      <c r="D247" s="6"/>
      <c r="E247" s="90"/>
      <c r="F247" s="90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5.75">
      <c r="E248" s="90"/>
      <c r="F248" s="90"/>
      <c r="G248" s="11"/>
      <c r="H248" s="11"/>
      <c r="I248" s="11"/>
      <c r="J248" s="11"/>
      <c r="K248" s="11"/>
      <c r="L248" s="11"/>
      <c r="M248" s="11"/>
      <c r="N248" s="11"/>
      <c r="O248" s="11"/>
    </row>
  </sheetData>
  <sheetProtection selectLockedCells="1" selectUnlockedCells="1"/>
  <mergeCells count="10">
    <mergeCell ref="B86:C86"/>
    <mergeCell ref="B100:C100"/>
    <mergeCell ref="B152:C152"/>
    <mergeCell ref="B170:C170"/>
    <mergeCell ref="B1:E1"/>
    <mergeCell ref="B2:E2"/>
    <mergeCell ref="B58:C58"/>
    <mergeCell ref="B72:C72"/>
    <mergeCell ref="A9:F9"/>
    <mergeCell ref="A47:F47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K231"/>
  <sheetViews>
    <sheetView topLeftCell="A6" zoomScale="80" zoomScaleNormal="80" workbookViewId="0">
      <selection activeCell="A35" sqref="A35:XFD35"/>
    </sheetView>
  </sheetViews>
  <sheetFormatPr baseColWidth="10" defaultColWidth="13.7109375" defaultRowHeight="12.75"/>
  <cols>
    <col min="1" max="1" width="34" customWidth="1"/>
    <col min="2" max="2" width="54.140625" customWidth="1"/>
    <col min="3" max="3" width="25.7109375" customWidth="1"/>
    <col min="4" max="4" width="18.5703125" customWidth="1"/>
    <col min="5" max="5" width="28.140625" bestFit="1" customWidth="1"/>
    <col min="6" max="8" width="20.85546875" customWidth="1"/>
    <col min="9" max="10" width="11.5703125" customWidth="1"/>
  </cols>
  <sheetData>
    <row r="1" spans="1:9" ht="33.75">
      <c r="A1" s="3"/>
      <c r="B1" s="363" t="s">
        <v>0</v>
      </c>
      <c r="C1" s="363"/>
      <c r="D1" s="363"/>
      <c r="E1" s="18"/>
      <c r="F1" s="12"/>
      <c r="G1" s="53"/>
      <c r="H1" s="53"/>
      <c r="I1" s="53"/>
    </row>
    <row r="2" spans="1:9" ht="21">
      <c r="A2" s="12"/>
      <c r="B2" s="364" t="s">
        <v>1</v>
      </c>
      <c r="C2" s="364"/>
      <c r="D2" s="364"/>
      <c r="E2" s="18"/>
      <c r="F2" s="12"/>
      <c r="G2" s="53"/>
      <c r="I2" s="53"/>
    </row>
    <row r="3" spans="1:9" ht="21">
      <c r="A3" s="12"/>
      <c r="B3" s="9"/>
      <c r="C3" s="7" t="s">
        <v>1042</v>
      </c>
      <c r="D3" s="135"/>
      <c r="E3" s="18"/>
      <c r="F3" s="12"/>
      <c r="G3" s="53"/>
      <c r="H3" s="53"/>
      <c r="I3" s="53"/>
    </row>
    <row r="4" spans="1:9" ht="15.75">
      <c r="A4" s="12"/>
      <c r="B4" s="13"/>
      <c r="C4" s="14"/>
      <c r="D4" s="16"/>
      <c r="E4" s="16"/>
      <c r="F4" s="12"/>
      <c r="G4" s="53"/>
      <c r="H4" s="53"/>
      <c r="I4" s="53"/>
    </row>
    <row r="5" spans="1:9" ht="15.75">
      <c r="A5" s="12"/>
      <c r="B5" s="12"/>
      <c r="C5" s="12"/>
      <c r="D5" s="18"/>
      <c r="E5" s="18"/>
      <c r="F5" s="150"/>
      <c r="G5" s="6"/>
      <c r="H5" s="6"/>
      <c r="I5" s="6"/>
    </row>
    <row r="6" spans="1:9" ht="15.75">
      <c r="A6" s="12"/>
      <c r="B6" s="12"/>
      <c r="C6" s="12"/>
      <c r="D6" s="18"/>
      <c r="E6" s="18"/>
      <c r="F6" s="150"/>
      <c r="G6" s="6"/>
      <c r="H6" s="6"/>
      <c r="I6" s="6"/>
    </row>
    <row r="7" spans="1:9" ht="21">
      <c r="A7" s="12"/>
      <c r="B7" s="7"/>
      <c r="C7" s="14"/>
      <c r="D7" s="86"/>
      <c r="E7" s="18"/>
      <c r="F7" s="150"/>
      <c r="G7" s="6"/>
      <c r="H7" s="6"/>
      <c r="I7" s="6"/>
    </row>
    <row r="8" spans="1:9" ht="21.75" thickBot="1">
      <c r="A8" s="441" t="s">
        <v>1043</v>
      </c>
      <c r="B8" s="442"/>
      <c r="C8" s="323"/>
      <c r="D8" s="323"/>
      <c r="E8" s="323"/>
      <c r="F8" s="324"/>
      <c r="G8" s="6"/>
      <c r="H8" s="6"/>
      <c r="I8" s="6"/>
    </row>
    <row r="9" spans="1:9" ht="18.75">
      <c r="A9" s="406" t="s">
        <v>2074</v>
      </c>
      <c r="B9" s="408" t="s">
        <v>2010</v>
      </c>
      <c r="C9" s="409"/>
      <c r="D9" s="259" t="s">
        <v>2215</v>
      </c>
      <c r="E9" s="260" t="s">
        <v>2216</v>
      </c>
      <c r="F9" s="264"/>
      <c r="G9" s="58"/>
      <c r="H9" s="6"/>
      <c r="I9" s="6"/>
    </row>
    <row r="10" spans="1:9" ht="19.5" thickBot="1">
      <c r="A10" s="407"/>
      <c r="B10" s="410"/>
      <c r="C10" s="411"/>
      <c r="D10" s="261">
        <v>4299</v>
      </c>
      <c r="E10" s="262">
        <v>3999</v>
      </c>
      <c r="F10" s="264"/>
      <c r="G10" s="68"/>
      <c r="H10" s="6"/>
      <c r="I10" s="6"/>
    </row>
    <row r="11" spans="1:9" ht="15.75">
      <c r="A11" s="265" t="s">
        <v>3</v>
      </c>
      <c r="B11" s="265" t="s">
        <v>370</v>
      </c>
      <c r="C11" s="265" t="s">
        <v>371</v>
      </c>
      <c r="D11" s="263" t="s">
        <v>372</v>
      </c>
      <c r="E11" s="263" t="s">
        <v>2011</v>
      </c>
      <c r="F11" s="263" t="s">
        <v>375</v>
      </c>
      <c r="G11" s="6"/>
      <c r="H11" s="6"/>
      <c r="I11" s="6"/>
    </row>
    <row r="12" spans="1:9" ht="15.75">
      <c r="A12" s="28" t="s">
        <v>2075</v>
      </c>
      <c r="B12" s="29" t="s">
        <v>377</v>
      </c>
      <c r="C12" s="230" t="s">
        <v>1062</v>
      </c>
      <c r="D12" s="29">
        <v>0</v>
      </c>
      <c r="E12" s="60">
        <f>E$10*TOTAL!I$1</f>
        <v>2599.35</v>
      </c>
      <c r="F12" s="61">
        <f>D12*E12</f>
        <v>0</v>
      </c>
      <c r="G12" s="99" t="str">
        <f>VLOOKUP(A12,'E 08 AGOSTO 2022'!A:C,3,FALSE)</f>
        <v>19</v>
      </c>
      <c r="H12" s="6"/>
      <c r="I12" s="6"/>
    </row>
    <row r="13" spans="1:9" ht="15.75">
      <c r="A13" s="28" t="s">
        <v>2076</v>
      </c>
      <c r="B13" s="29" t="s">
        <v>377</v>
      </c>
      <c r="C13" s="231" t="s">
        <v>1064</v>
      </c>
      <c r="D13" s="29">
        <v>0</v>
      </c>
      <c r="E13" s="60">
        <f>E$10*TOTAL!I$1</f>
        <v>2599.35</v>
      </c>
      <c r="F13" s="61">
        <f>D13*E13</f>
        <v>0</v>
      </c>
      <c r="G13" s="99" t="str">
        <f>VLOOKUP(A13,'E 08 AGOSTO 2022'!A:C,3,FALSE)</f>
        <v>MAS DE 20</v>
      </c>
      <c r="H13" s="6"/>
      <c r="I13" s="6"/>
    </row>
    <row r="14" spans="1:9" ht="15.75">
      <c r="A14" s="28" t="s">
        <v>2077</v>
      </c>
      <c r="B14" s="29" t="s">
        <v>377</v>
      </c>
      <c r="C14" s="231" t="s">
        <v>1066</v>
      </c>
      <c r="D14" s="29">
        <v>0</v>
      </c>
      <c r="E14" s="60">
        <f>E$10*TOTAL!I$1</f>
        <v>2599.35</v>
      </c>
      <c r="F14" s="61">
        <f>D14*E14</f>
        <v>0</v>
      </c>
      <c r="G14" s="99" t="str">
        <f>VLOOKUP(A14,'E 08 AGOSTO 2022'!A:C,3,FALSE)</f>
        <v>MAS DE 20</v>
      </c>
      <c r="H14" s="6"/>
      <c r="I14" s="6"/>
    </row>
    <row r="15" spans="1:9" ht="15.75">
      <c r="A15" s="28" t="s">
        <v>2078</v>
      </c>
      <c r="B15" s="29" t="s">
        <v>377</v>
      </c>
      <c r="C15" s="231" t="s">
        <v>1068</v>
      </c>
      <c r="D15" s="29">
        <v>0</v>
      </c>
      <c r="E15" s="60">
        <f>E$10*TOTAL!I$1</f>
        <v>2599.35</v>
      </c>
      <c r="F15" s="61">
        <f>D15*E15</f>
        <v>0</v>
      </c>
      <c r="G15" s="99" t="str">
        <f>VLOOKUP(A15,'E 08 AGOSTO 2022'!A:C,3,FALSE)</f>
        <v>18</v>
      </c>
      <c r="H15" s="6"/>
      <c r="I15" s="6"/>
    </row>
    <row r="16" spans="1:9" ht="15.75" hidden="1">
      <c r="A16" s="28" t="s">
        <v>2079</v>
      </c>
      <c r="B16" s="29" t="s">
        <v>377</v>
      </c>
      <c r="C16" s="231" t="s">
        <v>1070</v>
      </c>
      <c r="D16" s="29">
        <v>0</v>
      </c>
      <c r="E16" s="60">
        <f>E$10*TOTAL!I$1</f>
        <v>2599.35</v>
      </c>
      <c r="F16" s="61">
        <f>D16*E16</f>
        <v>0</v>
      </c>
      <c r="G16" s="99" t="e">
        <f>VLOOKUP(A16,'E 08 AGOSTO 2022'!A:C,3,FALSE)</f>
        <v>#N/A</v>
      </c>
      <c r="H16" s="6"/>
      <c r="I16" s="6"/>
    </row>
    <row r="17" spans="1:9" ht="15.75">
      <c r="A17" s="229"/>
      <c r="B17" s="31" t="s">
        <v>2067</v>
      </c>
      <c r="C17" s="24"/>
      <c r="D17" s="31">
        <f>SUM(D12:D16)</f>
        <v>0</v>
      </c>
      <c r="E17" s="60"/>
      <c r="F17" s="63">
        <f>SUM(F12:F16)</f>
        <v>0</v>
      </c>
      <c r="G17" s="99"/>
      <c r="H17" s="6"/>
      <c r="I17" s="6"/>
    </row>
    <row r="18" spans="1:9" ht="15.75">
      <c r="C18" s="105"/>
      <c r="D18" s="327" t="s">
        <v>2215</v>
      </c>
      <c r="E18" s="105"/>
      <c r="F18" s="105"/>
      <c r="G18" s="6"/>
      <c r="H18" s="6"/>
      <c r="I18" s="6"/>
    </row>
    <row r="19" spans="1:9" ht="15.75">
      <c r="A19" s="325" t="s">
        <v>1044</v>
      </c>
      <c r="B19" s="326"/>
      <c r="C19" s="326"/>
      <c r="D19" s="337">
        <v>3899</v>
      </c>
      <c r="E19" s="328" t="s">
        <v>369</v>
      </c>
      <c r="F19" s="329"/>
      <c r="G19" s="6"/>
      <c r="H19" s="6"/>
      <c r="I19" s="6"/>
    </row>
    <row r="20" spans="1:9" ht="15.75">
      <c r="A20" s="328" t="s">
        <v>3</v>
      </c>
      <c r="B20" s="328" t="s">
        <v>370</v>
      </c>
      <c r="C20" s="328" t="s">
        <v>371</v>
      </c>
      <c r="D20" s="328" t="s">
        <v>372</v>
      </c>
      <c r="E20" s="263" t="s">
        <v>2011</v>
      </c>
      <c r="F20" s="328" t="s">
        <v>375</v>
      </c>
      <c r="G20" s="27" t="s">
        <v>9</v>
      </c>
      <c r="H20" s="6"/>
      <c r="I20" s="6"/>
    </row>
    <row r="21" spans="1:9" ht="15.75" hidden="1">
      <c r="A21" s="28" t="s">
        <v>1045</v>
      </c>
      <c r="B21" s="28" t="s">
        <v>1046</v>
      </c>
      <c r="C21" s="28" t="s">
        <v>95</v>
      </c>
      <c r="D21" s="28">
        <v>0</v>
      </c>
      <c r="E21" s="60">
        <f>D$19*TOTAL!I$1</f>
        <v>2534.35</v>
      </c>
      <c r="F21" s="152">
        <f t="shared" ref="F21:F27" si="0">D21*E21</f>
        <v>0</v>
      </c>
      <c r="G21" s="99" t="e">
        <f>VLOOKUP(A21,'E 08 AGOSTO 2022'!A:C,3,FALSE)</f>
        <v>#N/A</v>
      </c>
      <c r="H21" s="6"/>
      <c r="I21" s="6"/>
    </row>
    <row r="22" spans="1:9" ht="15.75" hidden="1">
      <c r="A22" s="28" t="s">
        <v>1047</v>
      </c>
      <c r="B22" s="28" t="s">
        <v>1048</v>
      </c>
      <c r="C22" s="28" t="s">
        <v>12</v>
      </c>
      <c r="D22" s="28">
        <v>0</v>
      </c>
      <c r="E22" s="60">
        <f>D$19*TOTAL!I$1</f>
        <v>2534.35</v>
      </c>
      <c r="F22" s="152">
        <f t="shared" si="0"/>
        <v>0</v>
      </c>
      <c r="G22" s="99" t="e">
        <f>VLOOKUP(A22,'E 08 AGOSTO 2022'!A:C,3,FALSE)</f>
        <v>#N/A</v>
      </c>
      <c r="H22" s="6"/>
      <c r="I22" s="6"/>
    </row>
    <row r="23" spans="1:9" ht="15.75" hidden="1">
      <c r="A23" s="28" t="s">
        <v>1049</v>
      </c>
      <c r="B23" s="28" t="s">
        <v>1050</v>
      </c>
      <c r="C23" s="28" t="s">
        <v>407</v>
      </c>
      <c r="D23" s="28">
        <v>0</v>
      </c>
      <c r="E23" s="60">
        <f>D$19*TOTAL!I$1</f>
        <v>2534.35</v>
      </c>
      <c r="F23" s="152">
        <f t="shared" si="0"/>
        <v>0</v>
      </c>
      <c r="G23" s="99" t="e">
        <f>VLOOKUP(A23,'E 08 AGOSTO 2022'!A:C,3,FALSE)</f>
        <v>#N/A</v>
      </c>
      <c r="H23" s="6"/>
      <c r="I23" s="6"/>
    </row>
    <row r="24" spans="1:9" ht="15.75" hidden="1">
      <c r="A24" s="28" t="s">
        <v>1051</v>
      </c>
      <c r="B24" s="28" t="s">
        <v>1052</v>
      </c>
      <c r="C24" s="28" t="s">
        <v>409</v>
      </c>
      <c r="D24" s="28">
        <v>0</v>
      </c>
      <c r="E24" s="60">
        <f>D$19*TOTAL!I$1</f>
        <v>2534.35</v>
      </c>
      <c r="F24" s="152">
        <f t="shared" si="0"/>
        <v>0</v>
      </c>
      <c r="G24" s="99" t="str">
        <f>VLOOKUP(A24,'E 08 AGOSTO 2022'!A:C,3,FALSE)</f>
        <v>1</v>
      </c>
      <c r="H24" s="6"/>
      <c r="I24" s="6"/>
    </row>
    <row r="25" spans="1:9" ht="15.75" hidden="1">
      <c r="A25" s="28" t="s">
        <v>1053</v>
      </c>
      <c r="B25" s="28" t="s">
        <v>1054</v>
      </c>
      <c r="C25" s="28" t="s">
        <v>21</v>
      </c>
      <c r="D25" s="28">
        <v>0</v>
      </c>
      <c r="E25" s="60">
        <f>D$19*TOTAL!I$1</f>
        <v>2534.35</v>
      </c>
      <c r="F25" s="152">
        <f t="shared" si="0"/>
        <v>0</v>
      </c>
      <c r="G25" s="99" t="str">
        <f>VLOOKUP(A25,'E 08 AGOSTO 2022'!A:C,3,FALSE)</f>
        <v>5</v>
      </c>
      <c r="H25" s="6"/>
      <c r="I25" s="6"/>
    </row>
    <row r="26" spans="1:9" ht="15.75">
      <c r="A26" s="28" t="s">
        <v>1055</v>
      </c>
      <c r="B26" s="28" t="s">
        <v>1056</v>
      </c>
      <c r="C26" s="28" t="s">
        <v>36</v>
      </c>
      <c r="D26" s="28">
        <v>0</v>
      </c>
      <c r="E26" s="60">
        <f>D$19*TOTAL!I$1</f>
        <v>2534.35</v>
      </c>
      <c r="F26" s="152">
        <f t="shared" si="0"/>
        <v>0</v>
      </c>
      <c r="G26" s="99" t="str">
        <f>VLOOKUP(A26,'E 08 AGOSTO 2022'!A:C,3,FALSE)</f>
        <v>6</v>
      </c>
      <c r="H26" s="6"/>
      <c r="I26" s="6"/>
    </row>
    <row r="27" spans="1:9" ht="15.75">
      <c r="A27" s="28" t="s">
        <v>1057</v>
      </c>
      <c r="B27" s="28" t="s">
        <v>1058</v>
      </c>
      <c r="C27" s="28" t="s">
        <v>160</v>
      </c>
      <c r="D27" s="28">
        <v>0</v>
      </c>
      <c r="E27" s="60">
        <f>D$19*TOTAL!I$1</f>
        <v>2534.35</v>
      </c>
      <c r="F27" s="152">
        <f t="shared" si="0"/>
        <v>0</v>
      </c>
      <c r="G27" s="99" t="str">
        <f>VLOOKUP(A27,'E 08 AGOSTO 2022'!A:C,3,FALSE)</f>
        <v>3</v>
      </c>
      <c r="H27" s="6"/>
      <c r="I27" s="6"/>
    </row>
    <row r="28" spans="1:9" ht="15.75">
      <c r="A28" s="153"/>
      <c r="B28" s="154" t="s">
        <v>1059</v>
      </c>
      <c r="C28" s="153"/>
      <c r="D28" s="28">
        <f>SUM(D21:D27)</f>
        <v>0</v>
      </c>
      <c r="E28" s="153"/>
      <c r="F28" s="155">
        <f>SUM(F21:F27)</f>
        <v>0</v>
      </c>
      <c r="G28" s="99"/>
      <c r="H28" s="6"/>
      <c r="I28" s="6"/>
    </row>
    <row r="29" spans="1:9" ht="15.75">
      <c r="A29" s="330" t="s">
        <v>1060</v>
      </c>
      <c r="B29" s="331"/>
      <c r="C29" s="331"/>
      <c r="D29" s="259" t="s">
        <v>2215</v>
      </c>
      <c r="E29" s="260" t="s">
        <v>2216</v>
      </c>
      <c r="F29" s="331"/>
      <c r="G29" s="99"/>
      <c r="H29" s="6"/>
      <c r="I29" s="6"/>
    </row>
    <row r="30" spans="1:9" ht="18.75">
      <c r="A30" s="330"/>
      <c r="B30" s="331"/>
      <c r="C30" s="331"/>
      <c r="D30" s="261">
        <v>3199</v>
      </c>
      <c r="E30" s="262">
        <v>2999</v>
      </c>
      <c r="F30" s="332"/>
      <c r="G30" s="99"/>
      <c r="H30" s="6"/>
      <c r="I30" s="6"/>
    </row>
    <row r="31" spans="1:9" ht="15.75">
      <c r="A31" s="333" t="s">
        <v>3</v>
      </c>
      <c r="B31" s="334" t="s">
        <v>370</v>
      </c>
      <c r="C31" s="334" t="s">
        <v>371</v>
      </c>
      <c r="D31" s="263" t="s">
        <v>372</v>
      </c>
      <c r="E31" s="263" t="s">
        <v>2011</v>
      </c>
      <c r="F31" s="335" t="s">
        <v>375</v>
      </c>
      <c r="G31" s="99"/>
      <c r="H31" s="6"/>
      <c r="I31" s="6"/>
    </row>
    <row r="32" spans="1:9" ht="15.75">
      <c r="A32" s="28" t="s">
        <v>1061</v>
      </c>
      <c r="B32" s="156" t="s">
        <v>1035</v>
      </c>
      <c r="C32" s="157" t="s">
        <v>1062</v>
      </c>
      <c r="D32" s="28">
        <v>0</v>
      </c>
      <c r="E32" s="60">
        <f>E$30*TOTAL!I$1</f>
        <v>1949.3500000000001</v>
      </c>
      <c r="F32" s="152">
        <f t="shared" ref="F32:F41" si="1">D32*E32</f>
        <v>0</v>
      </c>
      <c r="G32" s="99" t="str">
        <f>VLOOKUP(A32,'E 08 AGOSTO 2022'!A:C,3,FALSE)</f>
        <v>3</v>
      </c>
      <c r="H32" s="6"/>
      <c r="I32" s="6"/>
    </row>
    <row r="33" spans="1:63" ht="15.75">
      <c r="A33" s="28" t="s">
        <v>1063</v>
      </c>
      <c r="B33" s="156" t="s">
        <v>1035</v>
      </c>
      <c r="C33" s="157" t="s">
        <v>1064</v>
      </c>
      <c r="D33" s="28">
        <v>0</v>
      </c>
      <c r="E33" s="60">
        <f>E$30*TOTAL!I$1</f>
        <v>1949.3500000000001</v>
      </c>
      <c r="F33" s="152">
        <f t="shared" si="1"/>
        <v>0</v>
      </c>
      <c r="G33" s="99" t="str">
        <f>VLOOKUP(A33,'E 08 AGOSTO 2022'!A:C,3,FALSE)</f>
        <v>MAS DE 20</v>
      </c>
      <c r="H33" s="6"/>
      <c r="I33" s="6"/>
    </row>
    <row r="34" spans="1:63" ht="15.75">
      <c r="A34" s="28" t="s">
        <v>1065</v>
      </c>
      <c r="B34" s="156" t="s">
        <v>1035</v>
      </c>
      <c r="C34" s="157" t="s">
        <v>1066</v>
      </c>
      <c r="D34" s="28">
        <v>0</v>
      </c>
      <c r="E34" s="60">
        <f>E$30*TOTAL!I$1</f>
        <v>1949.3500000000001</v>
      </c>
      <c r="F34" s="152">
        <f t="shared" si="1"/>
        <v>0</v>
      </c>
      <c r="G34" s="99" t="str">
        <f>VLOOKUP(A34,'E 08 AGOSTO 2022'!A:C,3,FALSE)</f>
        <v>19</v>
      </c>
      <c r="H34" s="6"/>
      <c r="I34" s="6"/>
    </row>
    <row r="35" spans="1:63" ht="15.75" hidden="1">
      <c r="A35" s="28" t="s">
        <v>1067</v>
      </c>
      <c r="B35" s="156" t="s">
        <v>1035</v>
      </c>
      <c r="C35" s="157" t="s">
        <v>1068</v>
      </c>
      <c r="D35" s="28">
        <v>0</v>
      </c>
      <c r="E35" s="60">
        <f>E$30*TOTAL!I$1</f>
        <v>1949.3500000000001</v>
      </c>
      <c r="F35" s="152">
        <f t="shared" si="1"/>
        <v>0</v>
      </c>
      <c r="G35" s="99" t="e">
        <f>VLOOKUP(A35,'E 08 AGOSTO 2022'!A:C,3,FALSE)</f>
        <v>#N/A</v>
      </c>
      <c r="H35" s="6"/>
      <c r="I35" s="6"/>
    </row>
    <row r="36" spans="1:63" ht="15.75">
      <c r="A36" s="28" t="s">
        <v>1069</v>
      </c>
      <c r="B36" s="156" t="s">
        <v>1035</v>
      </c>
      <c r="C36" s="157" t="s">
        <v>1070</v>
      </c>
      <c r="D36" s="28">
        <v>0</v>
      </c>
      <c r="E36" s="60">
        <f>E$30*TOTAL!I$1</f>
        <v>1949.3500000000001</v>
      </c>
      <c r="F36" s="152">
        <f t="shared" si="1"/>
        <v>0</v>
      </c>
      <c r="G36" s="99" t="str">
        <f>VLOOKUP(A36,'E 08 AGOSTO 2022'!A:C,3,FALSE)</f>
        <v>9</v>
      </c>
      <c r="H36" s="6"/>
      <c r="I36" s="6"/>
    </row>
    <row r="37" spans="1:63" ht="15.75">
      <c r="A37" s="28" t="s">
        <v>1071</v>
      </c>
      <c r="B37" s="156" t="s">
        <v>404</v>
      </c>
      <c r="C37" s="157" t="s">
        <v>1062</v>
      </c>
      <c r="D37" s="28">
        <v>0</v>
      </c>
      <c r="E37" s="60">
        <f>E$30*TOTAL!I$1</f>
        <v>1949.3500000000001</v>
      </c>
      <c r="F37" s="152">
        <f t="shared" si="1"/>
        <v>0</v>
      </c>
      <c r="G37" s="99" t="str">
        <f>VLOOKUP(A37,'E 08 AGOSTO 2022'!A:C,3,FALSE)</f>
        <v>10</v>
      </c>
      <c r="H37" s="6"/>
      <c r="I37" s="6"/>
    </row>
    <row r="38" spans="1:63" ht="15.75">
      <c r="A38" s="28" t="s">
        <v>1072</v>
      </c>
      <c r="B38" s="156" t="s">
        <v>404</v>
      </c>
      <c r="C38" s="157" t="s">
        <v>1064</v>
      </c>
      <c r="D38" s="28">
        <v>0</v>
      </c>
      <c r="E38" s="60">
        <f>E$30*TOTAL!I$1</f>
        <v>1949.3500000000001</v>
      </c>
      <c r="F38" s="152">
        <f t="shared" si="1"/>
        <v>0</v>
      </c>
      <c r="G38" s="99" t="str">
        <f>VLOOKUP(A38,'E 08 AGOSTO 2022'!A:C,3,FALSE)</f>
        <v>MAS DE 20</v>
      </c>
      <c r="H38" s="6"/>
      <c r="I38" s="6"/>
    </row>
    <row r="39" spans="1:63" ht="15.75">
      <c r="A39" s="28" t="s">
        <v>1073</v>
      </c>
      <c r="B39" s="156" t="s">
        <v>404</v>
      </c>
      <c r="C39" s="157" t="s">
        <v>1066</v>
      </c>
      <c r="D39" s="28">
        <v>0</v>
      </c>
      <c r="E39" s="60">
        <f>E$30*TOTAL!I$1</f>
        <v>1949.3500000000001</v>
      </c>
      <c r="F39" s="152">
        <f t="shared" si="1"/>
        <v>0</v>
      </c>
      <c r="G39" s="99" t="str">
        <f>VLOOKUP(A39,'E 08 AGOSTO 2022'!A:C,3,FALSE)</f>
        <v>MAS DE 20</v>
      </c>
      <c r="H39" s="6"/>
      <c r="I39" s="6"/>
    </row>
    <row r="40" spans="1:63" ht="15.75">
      <c r="A40" s="28" t="s">
        <v>1074</v>
      </c>
      <c r="B40" s="156" t="s">
        <v>404</v>
      </c>
      <c r="C40" s="157" t="s">
        <v>1068</v>
      </c>
      <c r="D40" s="28">
        <v>0</v>
      </c>
      <c r="E40" s="60">
        <f>E$30*TOTAL!I$1</f>
        <v>1949.3500000000001</v>
      </c>
      <c r="F40" s="152">
        <f t="shared" si="1"/>
        <v>0</v>
      </c>
      <c r="G40" s="99" t="str">
        <f>VLOOKUP(A40,'E 08 AGOSTO 2022'!A:C,3,FALSE)</f>
        <v>16</v>
      </c>
      <c r="H40" s="6"/>
      <c r="I40" s="6"/>
    </row>
    <row r="41" spans="1:63" ht="15.75">
      <c r="A41" s="28" t="s">
        <v>1075</v>
      </c>
      <c r="B41" s="156" t="s">
        <v>404</v>
      </c>
      <c r="C41" s="157" t="s">
        <v>1070</v>
      </c>
      <c r="D41" s="28">
        <v>0</v>
      </c>
      <c r="E41" s="60">
        <f>E$30*TOTAL!I$1</f>
        <v>1949.3500000000001</v>
      </c>
      <c r="F41" s="152">
        <f t="shared" si="1"/>
        <v>0</v>
      </c>
      <c r="G41" s="99" t="str">
        <f>VLOOKUP(A41,'E 08 AGOSTO 2022'!A:C,3,FALSE)</f>
        <v>12</v>
      </c>
      <c r="H41" s="6"/>
      <c r="I41" s="6"/>
    </row>
    <row r="42" spans="1:63" ht="15.75">
      <c r="A42" s="158"/>
      <c r="B42" s="158" t="s">
        <v>1076</v>
      </c>
      <c r="C42" s="158"/>
      <c r="D42" s="158">
        <f>SUM(D32:D41)</f>
        <v>0</v>
      </c>
      <c r="E42" s="158"/>
      <c r="F42" s="159">
        <f>SUM(F32:F41)</f>
        <v>0</v>
      </c>
      <c r="G42" s="99"/>
      <c r="H42" s="6"/>
      <c r="I42" s="6"/>
    </row>
    <row r="43" spans="1:63" ht="21.75" thickBot="1">
      <c r="A43" s="443" t="s">
        <v>1077</v>
      </c>
      <c r="B43" s="443"/>
      <c r="C43" s="160"/>
      <c r="D43" s="160"/>
      <c r="E43" s="160"/>
      <c r="F43" s="160"/>
      <c r="G43" s="99"/>
      <c r="H43" s="6"/>
      <c r="I43" s="6"/>
    </row>
    <row r="44" spans="1:63" ht="18.75">
      <c r="A44" s="375" t="s">
        <v>2080</v>
      </c>
      <c r="B44" s="377" t="s">
        <v>2010</v>
      </c>
      <c r="C44" s="378"/>
      <c r="D44" s="116" t="s">
        <v>2215</v>
      </c>
      <c r="E44" s="248" t="s">
        <v>2216</v>
      </c>
      <c r="F44" s="57"/>
      <c r="G44" s="6"/>
      <c r="H44" s="6"/>
      <c r="I44" s="6"/>
    </row>
    <row r="45" spans="1:63" ht="19.5" thickBot="1">
      <c r="A45" s="376"/>
      <c r="B45" s="379"/>
      <c r="C45" s="380"/>
      <c r="D45" s="227">
        <v>4499</v>
      </c>
      <c r="E45" s="247">
        <v>4299</v>
      </c>
      <c r="F45" s="57"/>
      <c r="G45" s="6"/>
      <c r="H45" s="6"/>
      <c r="I45" s="6"/>
    </row>
    <row r="46" spans="1:63" ht="15.75">
      <c r="A46" s="190" t="s">
        <v>3</v>
      </c>
      <c r="B46" s="190" t="s">
        <v>370</v>
      </c>
      <c r="C46" s="190" t="s">
        <v>371</v>
      </c>
      <c r="D46" s="226" t="s">
        <v>372</v>
      </c>
      <c r="E46" s="226" t="s">
        <v>2011</v>
      </c>
      <c r="F46" s="226" t="s">
        <v>375</v>
      </c>
      <c r="G46" s="6"/>
      <c r="H46" s="6"/>
      <c r="I46" s="6"/>
    </row>
    <row r="47" spans="1:63" ht="15.75">
      <c r="A47" s="28" t="s">
        <v>2081</v>
      </c>
      <c r="B47" s="29" t="s">
        <v>377</v>
      </c>
      <c r="C47" s="232" t="s">
        <v>1088</v>
      </c>
      <c r="D47" s="29">
        <v>0</v>
      </c>
      <c r="E47" s="311">
        <f>E$45*TOTAL!I$1</f>
        <v>2794.35</v>
      </c>
      <c r="F47" s="61">
        <f t="shared" ref="F47:F56" si="2">D47*E47</f>
        <v>0</v>
      </c>
      <c r="G47" s="99" t="str">
        <f>VLOOKUP(A47,'E 08 AGOSTO 2022'!A:C,3,FALSE)</f>
        <v>10</v>
      </c>
      <c r="H47" s="6"/>
      <c r="I47" s="6"/>
    </row>
    <row r="48" spans="1:63" ht="15.75">
      <c r="A48" s="28" t="s">
        <v>2082</v>
      </c>
      <c r="B48" s="29" t="s">
        <v>377</v>
      </c>
      <c r="C48" s="232" t="s">
        <v>1090</v>
      </c>
      <c r="D48" s="29">
        <v>0</v>
      </c>
      <c r="E48" s="311">
        <f>E$45*TOTAL!I$1</f>
        <v>2794.35</v>
      </c>
      <c r="F48" s="61">
        <f t="shared" si="2"/>
        <v>0</v>
      </c>
      <c r="G48" s="99" t="str">
        <f>VLOOKUP(A48,'E 08 AGOSTO 2022'!A:C,3,FALSE)</f>
        <v>MAS DE 20</v>
      </c>
      <c r="H48" s="44"/>
      <c r="I48" s="44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</row>
    <row r="49" spans="1:63" ht="15.75">
      <c r="A49" s="28" t="s">
        <v>2083</v>
      </c>
      <c r="B49" s="29" t="s">
        <v>377</v>
      </c>
      <c r="C49" s="232" t="s">
        <v>1092</v>
      </c>
      <c r="D49" s="29">
        <v>0</v>
      </c>
      <c r="E49" s="311">
        <f>E$45*TOTAL!I$1</f>
        <v>2794.35</v>
      </c>
      <c r="F49" s="61">
        <f t="shared" si="2"/>
        <v>0</v>
      </c>
      <c r="G49" s="99" t="str">
        <f>VLOOKUP(A49,'E 08 AGOSTO 2022'!A:C,3,FALSE)</f>
        <v>MAS DE 20</v>
      </c>
      <c r="H49" s="6"/>
      <c r="I49" s="6"/>
    </row>
    <row r="50" spans="1:63" ht="15.75">
      <c r="A50" s="28" t="s">
        <v>2084</v>
      </c>
      <c r="B50" s="29" t="s">
        <v>377</v>
      </c>
      <c r="C50" s="232" t="s">
        <v>1094</v>
      </c>
      <c r="D50" s="29">
        <v>0</v>
      </c>
      <c r="E50" s="311">
        <f>E$45*TOTAL!I$1</f>
        <v>2794.35</v>
      </c>
      <c r="F50" s="61">
        <f t="shared" si="2"/>
        <v>0</v>
      </c>
      <c r="G50" s="99" t="str">
        <f>VLOOKUP(A50,'E 08 AGOSTO 2022'!A:C,3,FALSE)</f>
        <v>MAS DE 20</v>
      </c>
      <c r="H50" s="6"/>
      <c r="I50" s="6"/>
    </row>
    <row r="51" spans="1:63" ht="15.75" hidden="1">
      <c r="A51" s="28" t="s">
        <v>2085</v>
      </c>
      <c r="B51" s="29" t="s">
        <v>377</v>
      </c>
      <c r="C51" s="232" t="s">
        <v>1096</v>
      </c>
      <c r="D51" s="29">
        <v>0</v>
      </c>
      <c r="E51" s="311">
        <f>E$45*TOTAL!I$1</f>
        <v>2794.35</v>
      </c>
      <c r="F51" s="61">
        <f t="shared" si="2"/>
        <v>0</v>
      </c>
      <c r="G51" s="99" t="e">
        <f>VLOOKUP(A51,'E 08 AGOSTO 2022'!A:C,3,FALSE)</f>
        <v>#N/A</v>
      </c>
      <c r="H51" s="6"/>
      <c r="I51" s="6"/>
    </row>
    <row r="52" spans="1:63" ht="15.75">
      <c r="A52" s="28" t="s">
        <v>2086</v>
      </c>
      <c r="B52" s="29" t="s">
        <v>377</v>
      </c>
      <c r="C52" s="232" t="s">
        <v>2160</v>
      </c>
      <c r="D52" s="29">
        <v>0</v>
      </c>
      <c r="E52" s="311">
        <f>E$45*TOTAL!I$1</f>
        <v>2794.35</v>
      </c>
      <c r="F52" s="61">
        <f t="shared" si="2"/>
        <v>0</v>
      </c>
      <c r="G52" s="99" t="str">
        <f>VLOOKUP(A52,'E 08 AGOSTO 2022'!A:C,3,FALSE)</f>
        <v>10</v>
      </c>
      <c r="H52" s="6"/>
      <c r="I52" s="6"/>
    </row>
    <row r="53" spans="1:63" ht="15.75">
      <c r="A53" s="28" t="s">
        <v>2087</v>
      </c>
      <c r="B53" s="29" t="s">
        <v>377</v>
      </c>
      <c r="C53" s="232" t="s">
        <v>1155</v>
      </c>
      <c r="D53" s="29">
        <v>0</v>
      </c>
      <c r="E53" s="311">
        <f>E$45*TOTAL!I$1</f>
        <v>2794.35</v>
      </c>
      <c r="F53" s="61">
        <f t="shared" si="2"/>
        <v>0</v>
      </c>
      <c r="G53" s="99" t="str">
        <f>VLOOKUP(A53,'E 08 AGOSTO 2022'!A:C,3,FALSE)</f>
        <v>MAS DE 20</v>
      </c>
      <c r="H53" s="6"/>
      <c r="I53" s="6"/>
    </row>
    <row r="54" spans="1:63" ht="15.75">
      <c r="A54" s="28" t="s">
        <v>2088</v>
      </c>
      <c r="B54" s="29" t="s">
        <v>377</v>
      </c>
      <c r="C54" s="232" t="s">
        <v>1157</v>
      </c>
      <c r="D54" s="29">
        <v>0</v>
      </c>
      <c r="E54" s="311">
        <f>E$45*TOTAL!I$1</f>
        <v>2794.35</v>
      </c>
      <c r="F54" s="61">
        <f t="shared" si="2"/>
        <v>0</v>
      </c>
      <c r="G54" s="99" t="str">
        <f>VLOOKUP(A54,'E 08 AGOSTO 2022'!A:C,3,FALSE)</f>
        <v>MAS DE 20</v>
      </c>
      <c r="H54" s="6"/>
      <c r="I54" s="6"/>
    </row>
    <row r="55" spans="1:63" ht="15.75">
      <c r="A55" s="28" t="s">
        <v>2089</v>
      </c>
      <c r="B55" s="29" t="s">
        <v>377</v>
      </c>
      <c r="C55" s="232" t="s">
        <v>1160</v>
      </c>
      <c r="D55" s="29">
        <v>0</v>
      </c>
      <c r="E55" s="311">
        <f>E$45*TOTAL!I$1</f>
        <v>2794.35</v>
      </c>
      <c r="F55" s="61">
        <f t="shared" si="2"/>
        <v>0</v>
      </c>
      <c r="G55" s="99" t="str">
        <f>VLOOKUP(A55,'E 08 AGOSTO 2022'!A:C,3,FALSE)</f>
        <v>14</v>
      </c>
      <c r="H55" s="6"/>
      <c r="I55" s="6"/>
    </row>
    <row r="56" spans="1:63" ht="15.75">
      <c r="A56" s="28" t="s">
        <v>2090</v>
      </c>
      <c r="B56" s="29" t="s">
        <v>377</v>
      </c>
      <c r="C56" s="232" t="s">
        <v>1185</v>
      </c>
      <c r="D56" s="29">
        <v>0</v>
      </c>
      <c r="E56" s="311">
        <f>E$45*TOTAL!I$1</f>
        <v>2794.35</v>
      </c>
      <c r="F56" s="61">
        <f t="shared" si="2"/>
        <v>0</v>
      </c>
      <c r="G56" s="99" t="str">
        <f>VLOOKUP(A56,'E 08 AGOSTO 2022'!A:C,3,FALSE)</f>
        <v>10</v>
      </c>
      <c r="H56" s="6"/>
      <c r="I56" s="6"/>
    </row>
    <row r="57" spans="1:63" ht="15.75">
      <c r="A57" s="31"/>
      <c r="B57" s="31" t="s">
        <v>2023</v>
      </c>
      <c r="C57" s="31"/>
      <c r="D57" s="31">
        <f>SUM(D47:D56)</f>
        <v>0</v>
      </c>
      <c r="E57" s="31"/>
      <c r="F57" s="63">
        <f>SUM(F47:F56)</f>
        <v>0</v>
      </c>
      <c r="G57" s="6"/>
      <c r="H57" s="6"/>
      <c r="I57" s="6"/>
    </row>
    <row r="58" spans="1:63" ht="15.75">
      <c r="A58" s="158"/>
      <c r="B58" s="158"/>
      <c r="C58" s="158"/>
      <c r="D58" s="158"/>
      <c r="E58" s="158"/>
      <c r="F58" s="159"/>
      <c r="G58" s="99"/>
      <c r="H58" s="6"/>
      <c r="I58" s="6"/>
    </row>
    <row r="59" spans="1:63" ht="18.75">
      <c r="A59" s="106" t="s">
        <v>1078</v>
      </c>
      <c r="B59" s="161"/>
      <c r="C59" s="161"/>
      <c r="D59" s="116" t="s">
        <v>2215</v>
      </c>
      <c r="E59" s="245" t="s">
        <v>2011</v>
      </c>
      <c r="F59" s="129"/>
      <c r="G59" s="99"/>
      <c r="H59" s="6"/>
      <c r="I59" s="6"/>
    </row>
    <row r="60" spans="1:63" ht="18.75">
      <c r="A60" s="106"/>
      <c r="B60" s="161"/>
      <c r="C60" s="161"/>
      <c r="D60" s="227">
        <v>3699</v>
      </c>
      <c r="E60" s="302"/>
      <c r="F60" s="129"/>
      <c r="G60" s="99"/>
      <c r="H60" s="6"/>
      <c r="I60" s="6"/>
    </row>
    <row r="61" spans="1:63" ht="15.75">
      <c r="A61" s="55" t="s">
        <v>3</v>
      </c>
      <c r="B61" s="55" t="s">
        <v>370</v>
      </c>
      <c r="C61" s="55" t="s">
        <v>371</v>
      </c>
      <c r="D61" s="55" t="s">
        <v>372</v>
      </c>
      <c r="E61" s="55" t="s">
        <v>595</v>
      </c>
      <c r="F61" s="55" t="s">
        <v>375</v>
      </c>
      <c r="G61" s="99"/>
      <c r="H61" s="6"/>
      <c r="I61" s="6"/>
    </row>
    <row r="62" spans="1:63" ht="15.75">
      <c r="A62" s="28" t="s">
        <v>1079</v>
      </c>
      <c r="B62" s="29" t="s">
        <v>404</v>
      </c>
      <c r="C62" s="29" t="s">
        <v>1080</v>
      </c>
      <c r="D62" s="29">
        <v>0</v>
      </c>
      <c r="E62" s="311">
        <f>D$60*TOTAL!I$1</f>
        <v>2404.35</v>
      </c>
      <c r="F62" s="61">
        <f t="shared" ref="F62:F70" si="3">D62*E62</f>
        <v>0</v>
      </c>
      <c r="G62" s="99" t="str">
        <f>VLOOKUP(A62,'E 08 AGOSTO 2022'!A:C,3,FALSE)</f>
        <v>3</v>
      </c>
      <c r="H62" s="6"/>
      <c r="I62" s="6"/>
    </row>
    <row r="63" spans="1:63" ht="15.75">
      <c r="A63" s="28" t="s">
        <v>1081</v>
      </c>
      <c r="B63" s="29" t="s">
        <v>404</v>
      </c>
      <c r="C63" s="29" t="s">
        <v>1082</v>
      </c>
      <c r="D63" s="29">
        <v>0</v>
      </c>
      <c r="E63" s="311">
        <f>D$60*TOTAL!I$1</f>
        <v>2404.35</v>
      </c>
      <c r="F63" s="61">
        <f t="shared" si="3"/>
        <v>0</v>
      </c>
      <c r="G63" s="99" t="str">
        <f>VLOOKUP(A63,'E 08 AGOSTO 2022'!A:C,3,FALSE)</f>
        <v>4</v>
      </c>
      <c r="H63" s="44"/>
      <c r="I63" s="44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</row>
    <row r="64" spans="1:63" ht="15.75">
      <c r="A64" s="28" t="s">
        <v>1083</v>
      </c>
      <c r="B64" s="29" t="s">
        <v>404</v>
      </c>
      <c r="C64" s="29" t="s">
        <v>1084</v>
      </c>
      <c r="D64" s="29">
        <v>0</v>
      </c>
      <c r="E64" s="311">
        <f>D$60*TOTAL!I$1</f>
        <v>2404.35</v>
      </c>
      <c r="F64" s="61">
        <f t="shared" si="3"/>
        <v>0</v>
      </c>
      <c r="G64" s="99" t="str">
        <f>VLOOKUP(A64,'E 08 AGOSTO 2022'!A:C,3,FALSE)</f>
        <v>8</v>
      </c>
      <c r="H64" s="6"/>
      <c r="I64" s="6"/>
    </row>
    <row r="65" spans="1:9" ht="15.75" hidden="1">
      <c r="A65" s="28" t="s">
        <v>1085</v>
      </c>
      <c r="B65" s="29" t="s">
        <v>404</v>
      </c>
      <c r="C65" s="29" t="s">
        <v>1086</v>
      </c>
      <c r="D65" s="29">
        <v>0</v>
      </c>
      <c r="E65" s="311">
        <f>D$60*TOTAL!I$1</f>
        <v>2404.35</v>
      </c>
      <c r="F65" s="61">
        <f t="shared" si="3"/>
        <v>0</v>
      </c>
      <c r="G65" s="99" t="e">
        <f>VLOOKUP(A65,'E 08 AGOSTO 2022'!A:C,3,FALSE)</f>
        <v>#N/A</v>
      </c>
      <c r="H65" s="6"/>
      <c r="I65" s="6"/>
    </row>
    <row r="66" spans="1:9" ht="15.75" hidden="1">
      <c r="A66" s="28" t="s">
        <v>1087</v>
      </c>
      <c r="B66" s="29" t="s">
        <v>404</v>
      </c>
      <c r="C66" s="29" t="s">
        <v>1088</v>
      </c>
      <c r="D66" s="29">
        <v>0</v>
      </c>
      <c r="E66" s="311">
        <f>D$60*TOTAL!I$1</f>
        <v>2404.35</v>
      </c>
      <c r="F66" s="61">
        <f t="shared" si="3"/>
        <v>0</v>
      </c>
      <c r="G66" s="99" t="e">
        <f>VLOOKUP(A66,'E 08 AGOSTO 2022'!A:C,3,FALSE)</f>
        <v>#N/A</v>
      </c>
      <c r="H66" s="6"/>
      <c r="I66" s="6"/>
    </row>
    <row r="67" spans="1:9" ht="15.75">
      <c r="A67" s="28" t="s">
        <v>1089</v>
      </c>
      <c r="B67" s="29" t="s">
        <v>404</v>
      </c>
      <c r="C67" s="29" t="s">
        <v>1090</v>
      </c>
      <c r="D67" s="29">
        <v>0</v>
      </c>
      <c r="E67" s="311">
        <f>D$60*TOTAL!I$1</f>
        <v>2404.35</v>
      </c>
      <c r="F67" s="61">
        <f t="shared" si="3"/>
        <v>0</v>
      </c>
      <c r="G67" s="99" t="str">
        <f>VLOOKUP(A67,'E 08 AGOSTO 2022'!A:C,3,FALSE)</f>
        <v>8</v>
      </c>
      <c r="H67" s="6"/>
      <c r="I67" s="6"/>
    </row>
    <row r="68" spans="1:9" ht="15.75">
      <c r="A68" s="28" t="s">
        <v>1091</v>
      </c>
      <c r="B68" s="29" t="s">
        <v>404</v>
      </c>
      <c r="C68" s="29" t="s">
        <v>1092</v>
      </c>
      <c r="D68" s="29">
        <v>0</v>
      </c>
      <c r="E68" s="311">
        <f>D$60*TOTAL!I$1</f>
        <v>2404.35</v>
      </c>
      <c r="F68" s="61">
        <f t="shared" si="3"/>
        <v>0</v>
      </c>
      <c r="G68" s="99" t="str">
        <f>VLOOKUP(A68,'E 08 AGOSTO 2022'!A:C,3,FALSE)</f>
        <v>4</v>
      </c>
      <c r="H68" s="6"/>
      <c r="I68" s="6"/>
    </row>
    <row r="69" spans="1:9" ht="15.75">
      <c r="A69" s="28" t="s">
        <v>1093</v>
      </c>
      <c r="B69" s="29" t="s">
        <v>404</v>
      </c>
      <c r="C69" s="29" t="s">
        <v>1094</v>
      </c>
      <c r="D69" s="29">
        <v>0</v>
      </c>
      <c r="E69" s="311">
        <f>D$60*TOTAL!I$1</f>
        <v>2404.35</v>
      </c>
      <c r="F69" s="61">
        <f t="shared" si="3"/>
        <v>0</v>
      </c>
      <c r="G69" s="99" t="str">
        <f>VLOOKUP(A69,'E 08 AGOSTO 2022'!A:C,3,FALSE)</f>
        <v>6</v>
      </c>
      <c r="H69" s="6"/>
      <c r="I69" s="6"/>
    </row>
    <row r="70" spans="1:9" ht="15.75">
      <c r="A70" s="28" t="s">
        <v>1095</v>
      </c>
      <c r="B70" s="29" t="s">
        <v>404</v>
      </c>
      <c r="C70" s="29" t="s">
        <v>1096</v>
      </c>
      <c r="D70" s="29">
        <v>0</v>
      </c>
      <c r="E70" s="311">
        <f>D$60*TOTAL!I$1</f>
        <v>2404.35</v>
      </c>
      <c r="F70" s="61">
        <f t="shared" si="3"/>
        <v>0</v>
      </c>
      <c r="G70" s="99" t="str">
        <f>VLOOKUP(A70,'E 08 AGOSTO 2022'!A:C,3,FALSE)</f>
        <v>8</v>
      </c>
      <c r="H70" s="6"/>
      <c r="I70" s="6"/>
    </row>
    <row r="71" spans="1:9" ht="15.75">
      <c r="A71" s="48"/>
      <c r="B71" s="31" t="s">
        <v>1097</v>
      </c>
      <c r="C71" s="31"/>
      <c r="D71" s="31">
        <f>SUM(D62:D70)</f>
        <v>0</v>
      </c>
      <c r="E71" s="31"/>
      <c r="F71" s="63">
        <f>SUM(F62:F70)</f>
        <v>0</v>
      </c>
      <c r="G71" s="99"/>
      <c r="H71" s="6"/>
      <c r="I71" s="6"/>
    </row>
    <row r="72" spans="1:9" ht="15.75">
      <c r="A72" s="106" t="s">
        <v>1098</v>
      </c>
      <c r="B72" s="127"/>
      <c r="C72" s="127"/>
      <c r="D72" s="116" t="s">
        <v>2215</v>
      </c>
      <c r="E72" s="55" t="s">
        <v>369</v>
      </c>
      <c r="F72" s="161"/>
      <c r="G72" s="99"/>
      <c r="H72" s="6"/>
      <c r="I72" s="6"/>
    </row>
    <row r="73" spans="1:9" ht="18.75">
      <c r="A73" s="106"/>
      <c r="B73" s="301"/>
      <c r="C73" s="301"/>
      <c r="D73" s="227">
        <v>3299</v>
      </c>
      <c r="E73" s="302"/>
      <c r="F73" s="161"/>
      <c r="G73" s="99"/>
      <c r="H73" s="6"/>
      <c r="I73" s="6"/>
    </row>
    <row r="74" spans="1:9" ht="15.75">
      <c r="A74" s="55" t="s">
        <v>3</v>
      </c>
      <c r="B74" s="55" t="s">
        <v>370</v>
      </c>
      <c r="C74" s="55" t="s">
        <v>371</v>
      </c>
      <c r="D74" s="55" t="s">
        <v>372</v>
      </c>
      <c r="E74" s="55" t="s">
        <v>595</v>
      </c>
      <c r="F74" s="55" t="s">
        <v>375</v>
      </c>
      <c r="G74" s="99"/>
      <c r="H74" s="6"/>
      <c r="I74" s="6"/>
    </row>
    <row r="75" spans="1:9" ht="15.75">
      <c r="A75" s="28" t="s">
        <v>1099</v>
      </c>
      <c r="B75" s="29" t="s">
        <v>404</v>
      </c>
      <c r="C75" s="29" t="s">
        <v>405</v>
      </c>
      <c r="D75" s="29">
        <v>0</v>
      </c>
      <c r="E75" s="311">
        <f>D$73*TOTAL!I$1</f>
        <v>2144.35</v>
      </c>
      <c r="F75" s="61">
        <f t="shared" ref="F75:F86" si="4">D75*E75</f>
        <v>0</v>
      </c>
      <c r="G75" s="99" t="str">
        <f>VLOOKUP(A75,'E 08 AGOSTO 2022'!A:C,3,FALSE)</f>
        <v>7</v>
      </c>
      <c r="H75" s="6"/>
      <c r="I75" s="6"/>
    </row>
    <row r="76" spans="1:9" ht="15.75">
      <c r="A76" s="28" t="s">
        <v>1100</v>
      </c>
      <c r="B76" s="29" t="s">
        <v>404</v>
      </c>
      <c r="C76" s="29" t="s">
        <v>407</v>
      </c>
      <c r="D76" s="29">
        <v>0</v>
      </c>
      <c r="E76" s="311">
        <f>D$73*TOTAL!I$1</f>
        <v>2144.35</v>
      </c>
      <c r="F76" s="61">
        <f t="shared" si="4"/>
        <v>0</v>
      </c>
      <c r="G76" s="99" t="str">
        <f>VLOOKUP(A76,'E 08 AGOSTO 2022'!A:C,3,FALSE)</f>
        <v>MAS DE 20</v>
      </c>
      <c r="H76" s="6"/>
      <c r="I76" s="6"/>
    </row>
    <row r="77" spans="1:9" ht="15.75">
      <c r="A77" s="28" t="s">
        <v>1101</v>
      </c>
      <c r="B77" s="29" t="s">
        <v>404</v>
      </c>
      <c r="C77" s="29" t="s">
        <v>409</v>
      </c>
      <c r="D77" s="29">
        <v>0</v>
      </c>
      <c r="E77" s="311">
        <f>D$73*TOTAL!I$1</f>
        <v>2144.35</v>
      </c>
      <c r="F77" s="61">
        <f t="shared" si="4"/>
        <v>0</v>
      </c>
      <c r="G77" s="99" t="str">
        <f>VLOOKUP(A77,'E 08 AGOSTO 2022'!A:C,3,FALSE)</f>
        <v>MAS DE 20</v>
      </c>
      <c r="H77" s="6"/>
      <c r="I77" s="6"/>
    </row>
    <row r="78" spans="1:9" ht="15.75">
      <c r="A78" s="28" t="s">
        <v>1102</v>
      </c>
      <c r="B78" s="29" t="s">
        <v>404</v>
      </c>
      <c r="C78" s="29" t="s">
        <v>21</v>
      </c>
      <c r="D78" s="29">
        <v>0</v>
      </c>
      <c r="E78" s="311">
        <f>D$73*TOTAL!I$1</f>
        <v>2144.35</v>
      </c>
      <c r="F78" s="61">
        <f t="shared" si="4"/>
        <v>0</v>
      </c>
      <c r="G78" s="99" t="str">
        <f>VLOOKUP(A78,'E 08 AGOSTO 2022'!A:C,3,FALSE)</f>
        <v>MAS DE 20</v>
      </c>
      <c r="H78" s="6"/>
      <c r="I78" s="6"/>
    </row>
    <row r="79" spans="1:9" ht="15.75">
      <c r="A79" s="28" t="s">
        <v>1103</v>
      </c>
      <c r="B79" s="29" t="s">
        <v>404</v>
      </c>
      <c r="C79" s="29" t="s">
        <v>36</v>
      </c>
      <c r="D79" s="29">
        <v>0</v>
      </c>
      <c r="E79" s="311">
        <f>D$73*TOTAL!I$1</f>
        <v>2144.35</v>
      </c>
      <c r="F79" s="61">
        <f t="shared" si="4"/>
        <v>0</v>
      </c>
      <c r="G79" s="99" t="str">
        <f>VLOOKUP(A79,'E 08 AGOSTO 2022'!A:C,3,FALSE)</f>
        <v>MAS DE 20</v>
      </c>
      <c r="H79" s="6"/>
      <c r="I79" s="6"/>
    </row>
    <row r="80" spans="1:9" ht="15.75">
      <c r="A80" s="28" t="s">
        <v>1104</v>
      </c>
      <c r="B80" s="29" t="s">
        <v>404</v>
      </c>
      <c r="C80" s="29" t="s">
        <v>160</v>
      </c>
      <c r="D80" s="29">
        <v>0</v>
      </c>
      <c r="E80" s="311">
        <f>D$73*TOTAL!I$1</f>
        <v>2144.35</v>
      </c>
      <c r="F80" s="61">
        <f t="shared" si="4"/>
        <v>0</v>
      </c>
      <c r="G80" s="99" t="str">
        <f>VLOOKUP(A80,'E 08 AGOSTO 2022'!A:C,3,FALSE)</f>
        <v>6</v>
      </c>
      <c r="H80" s="6"/>
      <c r="I80" s="6"/>
    </row>
    <row r="81" spans="1:63" ht="15.75" hidden="1">
      <c r="A81" s="28" t="s">
        <v>1105</v>
      </c>
      <c r="B81" s="29" t="s">
        <v>1106</v>
      </c>
      <c r="C81" s="29" t="s">
        <v>405</v>
      </c>
      <c r="D81" s="29">
        <v>0</v>
      </c>
      <c r="E81" s="311">
        <f>D$73*TOTAL!I$1</f>
        <v>2144.35</v>
      </c>
      <c r="F81" s="61">
        <f t="shared" si="4"/>
        <v>0</v>
      </c>
      <c r="G81" s="99" t="e">
        <f>VLOOKUP(A81,'E 08 AGOSTO 2022'!A:C,3,FALSE)</f>
        <v>#N/A</v>
      </c>
      <c r="H81" s="6"/>
      <c r="I81" s="6"/>
    </row>
    <row r="82" spans="1:63" ht="15.75">
      <c r="A82" s="28" t="s">
        <v>1107</v>
      </c>
      <c r="B82" s="29" t="s">
        <v>1106</v>
      </c>
      <c r="C82" s="29" t="s">
        <v>407</v>
      </c>
      <c r="D82" s="29">
        <v>0</v>
      </c>
      <c r="E82" s="311">
        <f>D$73*TOTAL!I$1</f>
        <v>2144.35</v>
      </c>
      <c r="F82" s="61">
        <f t="shared" si="4"/>
        <v>0</v>
      </c>
      <c r="G82" s="99" t="str">
        <f>VLOOKUP(A82,'E 08 AGOSTO 2022'!A:C,3,FALSE)</f>
        <v>4</v>
      </c>
      <c r="H82" s="6"/>
      <c r="I82" s="6"/>
    </row>
    <row r="83" spans="1:63" ht="15.75">
      <c r="A83" s="28" t="s">
        <v>1108</v>
      </c>
      <c r="B83" s="29" t="s">
        <v>1106</v>
      </c>
      <c r="C83" s="29" t="s">
        <v>409</v>
      </c>
      <c r="D83" s="29">
        <v>0</v>
      </c>
      <c r="E83" s="311">
        <f>D$73*TOTAL!I$1</f>
        <v>2144.35</v>
      </c>
      <c r="F83" s="61">
        <f t="shared" si="4"/>
        <v>0</v>
      </c>
      <c r="G83" s="99" t="str">
        <f>VLOOKUP(A83,'E 08 AGOSTO 2022'!A:C,3,FALSE)</f>
        <v>MAS DE 20</v>
      </c>
      <c r="H83" s="6"/>
      <c r="I83" s="6"/>
    </row>
    <row r="84" spans="1:63" ht="15.75">
      <c r="A84" s="28" t="s">
        <v>1109</v>
      </c>
      <c r="B84" s="29" t="s">
        <v>1106</v>
      </c>
      <c r="C84" s="29" t="s">
        <v>21</v>
      </c>
      <c r="D84" s="29">
        <v>0</v>
      </c>
      <c r="E84" s="311">
        <f>D$73*TOTAL!I$1</f>
        <v>2144.35</v>
      </c>
      <c r="F84" s="61">
        <f t="shared" si="4"/>
        <v>0</v>
      </c>
      <c r="G84" s="99" t="str">
        <f>VLOOKUP(A84,'E 08 AGOSTO 2022'!A:C,3,FALSE)</f>
        <v>MAS DE 20</v>
      </c>
      <c r="H84" s="44"/>
      <c r="I84" s="44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</row>
    <row r="85" spans="1:63" ht="15.75">
      <c r="A85" s="28" t="s">
        <v>1110</v>
      </c>
      <c r="B85" s="29" t="s">
        <v>1106</v>
      </c>
      <c r="C85" s="29" t="s">
        <v>36</v>
      </c>
      <c r="D85" s="29">
        <v>0</v>
      </c>
      <c r="E85" s="311">
        <f>D$73*TOTAL!I$1</f>
        <v>2144.35</v>
      </c>
      <c r="F85" s="61">
        <f t="shared" si="4"/>
        <v>0</v>
      </c>
      <c r="G85" s="99" t="str">
        <f>VLOOKUP(A85,'E 08 AGOSTO 2022'!A:C,3,FALSE)</f>
        <v>17</v>
      </c>
      <c r="H85" s="6"/>
      <c r="I85" s="6"/>
    </row>
    <row r="86" spans="1:63" ht="15.75">
      <c r="A86" s="28" t="s">
        <v>1111</v>
      </c>
      <c r="B86" s="29" t="s">
        <v>1106</v>
      </c>
      <c r="C86" s="29" t="s">
        <v>160</v>
      </c>
      <c r="D86" s="29">
        <v>0</v>
      </c>
      <c r="E86" s="311">
        <f>D$73*TOTAL!I$1</f>
        <v>2144.35</v>
      </c>
      <c r="F86" s="61">
        <f t="shared" si="4"/>
        <v>0</v>
      </c>
      <c r="G86" s="99" t="str">
        <f>VLOOKUP(A86,'E 08 AGOSTO 2022'!A:C,3,FALSE)</f>
        <v>4</v>
      </c>
      <c r="H86" s="6"/>
      <c r="I86" s="6"/>
    </row>
    <row r="87" spans="1:63" ht="15.75">
      <c r="A87" s="48"/>
      <c r="B87" s="31" t="s">
        <v>1112</v>
      </c>
      <c r="C87" s="31"/>
      <c r="D87" s="31">
        <f>SUM(D75:D86)</f>
        <v>0</v>
      </c>
      <c r="E87" s="31"/>
      <c r="F87" s="63">
        <f>SUM(F75:F86)</f>
        <v>0</v>
      </c>
      <c r="G87" s="99"/>
      <c r="H87" s="6"/>
      <c r="I87" s="6"/>
    </row>
    <row r="88" spans="1:63" ht="18.75">
      <c r="A88" s="106" t="s">
        <v>368</v>
      </c>
      <c r="B88" s="127"/>
      <c r="C88" s="127"/>
      <c r="D88" s="116" t="s">
        <v>2215</v>
      </c>
      <c r="E88" s="55" t="s">
        <v>369</v>
      </c>
      <c r="F88" s="129"/>
      <c r="G88" s="99"/>
      <c r="H88" s="6"/>
      <c r="I88" s="6"/>
    </row>
    <row r="89" spans="1:63" ht="18.75">
      <c r="A89" s="106"/>
      <c r="B89" s="301"/>
      <c r="C89" s="301"/>
      <c r="D89" s="227">
        <v>3899</v>
      </c>
      <c r="E89" s="302"/>
      <c r="F89" s="129"/>
      <c r="G89" s="99"/>
      <c r="H89" s="6"/>
      <c r="I89" s="6"/>
    </row>
    <row r="90" spans="1:63" ht="15.75">
      <c r="A90" s="55" t="s">
        <v>3</v>
      </c>
      <c r="B90" s="55" t="s">
        <v>370</v>
      </c>
      <c r="C90" s="55" t="s">
        <v>371</v>
      </c>
      <c r="D90" s="55" t="s">
        <v>372</v>
      </c>
      <c r="E90" s="55" t="s">
        <v>595</v>
      </c>
      <c r="F90" s="55" t="s">
        <v>375</v>
      </c>
      <c r="G90" s="99"/>
      <c r="H90" s="6"/>
      <c r="I90" s="6"/>
    </row>
    <row r="91" spans="1:63" ht="15.75" hidden="1">
      <c r="A91" s="29" t="s">
        <v>1113</v>
      </c>
      <c r="B91" s="29" t="s">
        <v>1114</v>
      </c>
      <c r="C91" s="29" t="s">
        <v>407</v>
      </c>
      <c r="D91" s="29">
        <v>0</v>
      </c>
      <c r="E91" s="311">
        <f>D$89*TOTAL!I$1</f>
        <v>2534.35</v>
      </c>
      <c r="F91" s="61">
        <f t="shared" ref="F91:F107" si="5">D91*E91</f>
        <v>0</v>
      </c>
      <c r="G91" s="99" t="e">
        <f>VLOOKUP(A91,'E 08 AGOSTO 2022'!A:C,3,FALSE)</f>
        <v>#N/A</v>
      </c>
      <c r="H91" s="6"/>
      <c r="I91" s="6"/>
    </row>
    <row r="92" spans="1:63" ht="15.75" hidden="1">
      <c r="A92" s="29" t="s">
        <v>1115</v>
      </c>
      <c r="B92" s="29" t="s">
        <v>1116</v>
      </c>
      <c r="C92" s="29" t="s">
        <v>409</v>
      </c>
      <c r="D92" s="29">
        <v>0</v>
      </c>
      <c r="E92" s="311">
        <f>D$89*TOTAL!I$1</f>
        <v>2534.35</v>
      </c>
      <c r="F92" s="61">
        <f t="shared" si="5"/>
        <v>0</v>
      </c>
      <c r="G92" s="99" t="str">
        <f>VLOOKUP(A92,'E 08 AGOSTO 2022'!A:C,3,FALSE)</f>
        <v>1</v>
      </c>
      <c r="H92" s="6"/>
      <c r="I92" s="6"/>
    </row>
    <row r="93" spans="1:63" ht="15.75">
      <c r="A93" s="29" t="s">
        <v>1117</v>
      </c>
      <c r="B93" s="29" t="s">
        <v>1118</v>
      </c>
      <c r="C93" s="29" t="s">
        <v>21</v>
      </c>
      <c r="D93" s="29">
        <v>0</v>
      </c>
      <c r="E93" s="311">
        <f>D$89*TOTAL!I$1</f>
        <v>2534.35</v>
      </c>
      <c r="F93" s="61">
        <f t="shared" si="5"/>
        <v>0</v>
      </c>
      <c r="G93" s="99" t="str">
        <f>VLOOKUP(A93,'E 08 AGOSTO 2022'!A:C,3,FALSE)</f>
        <v>9</v>
      </c>
      <c r="H93" s="6"/>
      <c r="I93" s="6"/>
    </row>
    <row r="94" spans="1:63" ht="15.75">
      <c r="A94" s="29" t="s">
        <v>1119</v>
      </c>
      <c r="B94" s="29" t="s">
        <v>1120</v>
      </c>
      <c r="C94" s="29" t="s">
        <v>36</v>
      </c>
      <c r="D94" s="29">
        <v>0</v>
      </c>
      <c r="E94" s="311">
        <f>D$89*TOTAL!I$1</f>
        <v>2534.35</v>
      </c>
      <c r="F94" s="61">
        <f t="shared" si="5"/>
        <v>0</v>
      </c>
      <c r="G94" s="99" t="str">
        <f>VLOOKUP(A94,'E 08 AGOSTO 2022'!A:C,3,FALSE)</f>
        <v>10</v>
      </c>
      <c r="H94" s="6"/>
      <c r="I94" s="6"/>
    </row>
    <row r="95" spans="1:63" ht="15.75">
      <c r="A95" s="29" t="s">
        <v>1121</v>
      </c>
      <c r="B95" s="29" t="s">
        <v>1122</v>
      </c>
      <c r="C95" s="29" t="s">
        <v>160</v>
      </c>
      <c r="D95" s="29">
        <v>0</v>
      </c>
      <c r="E95" s="311">
        <f>D$89*TOTAL!I$1</f>
        <v>2534.35</v>
      </c>
      <c r="F95" s="61">
        <f t="shared" si="5"/>
        <v>0</v>
      </c>
      <c r="G95" s="99" t="str">
        <f>VLOOKUP(A95,'E 08 AGOSTO 2022'!A:C,3,FALSE)</f>
        <v>5</v>
      </c>
      <c r="H95" s="6"/>
      <c r="I95" s="6"/>
    </row>
    <row r="96" spans="1:63" ht="15.75" hidden="1">
      <c r="A96" s="29" t="s">
        <v>1123</v>
      </c>
      <c r="B96" s="29" t="s">
        <v>1124</v>
      </c>
      <c r="C96" s="29" t="s">
        <v>12</v>
      </c>
      <c r="D96" s="29">
        <v>0</v>
      </c>
      <c r="E96" s="311">
        <f>D$89*TOTAL!I$1</f>
        <v>2534.35</v>
      </c>
      <c r="F96" s="61">
        <f t="shared" si="5"/>
        <v>0</v>
      </c>
      <c r="G96" s="99" t="e">
        <f>VLOOKUP(A96,'E 08 AGOSTO 2022'!A:C,3,FALSE)</f>
        <v>#N/A</v>
      </c>
      <c r="H96" s="6"/>
      <c r="I96" s="6"/>
    </row>
    <row r="97" spans="1:63" ht="15.75" hidden="1">
      <c r="A97" s="29" t="s">
        <v>1125</v>
      </c>
      <c r="B97" s="29" t="s">
        <v>1126</v>
      </c>
      <c r="C97" s="29" t="s">
        <v>407</v>
      </c>
      <c r="D97" s="29">
        <v>0</v>
      </c>
      <c r="E97" s="311">
        <f>D$89*TOTAL!I$1</f>
        <v>2534.35</v>
      </c>
      <c r="F97" s="61">
        <f t="shared" si="5"/>
        <v>0</v>
      </c>
      <c r="G97" s="99" t="e">
        <f>VLOOKUP(A97,'E 08 AGOSTO 2022'!A:C,3,FALSE)</f>
        <v>#N/A</v>
      </c>
      <c r="H97" s="6"/>
      <c r="I97" s="6"/>
    </row>
    <row r="98" spans="1:63" ht="15.75">
      <c r="A98" s="29" t="s">
        <v>1127</v>
      </c>
      <c r="B98" s="29" t="s">
        <v>1128</v>
      </c>
      <c r="C98" s="29" t="s">
        <v>409</v>
      </c>
      <c r="D98" s="29">
        <v>0</v>
      </c>
      <c r="E98" s="311">
        <f>D$89*TOTAL!I$1</f>
        <v>2534.35</v>
      </c>
      <c r="F98" s="61">
        <f t="shared" si="5"/>
        <v>0</v>
      </c>
      <c r="G98" s="99" t="str">
        <f>VLOOKUP(A98,'E 08 AGOSTO 2022'!A:C,3,FALSE)</f>
        <v>MAS DE 20</v>
      </c>
      <c r="H98" s="6"/>
      <c r="I98" s="6"/>
    </row>
    <row r="99" spans="1:63" ht="15.75">
      <c r="A99" s="29" t="s">
        <v>1129</v>
      </c>
      <c r="B99" s="29" t="s">
        <v>1130</v>
      </c>
      <c r="C99" s="29" t="s">
        <v>21</v>
      </c>
      <c r="D99" s="29">
        <v>0</v>
      </c>
      <c r="E99" s="311">
        <f>D$89*TOTAL!I$1</f>
        <v>2534.35</v>
      </c>
      <c r="F99" s="61">
        <f t="shared" si="5"/>
        <v>0</v>
      </c>
      <c r="G99" s="99" t="str">
        <f>VLOOKUP(A99,'E 08 AGOSTO 2022'!A:C,3,FALSE)</f>
        <v>17</v>
      </c>
      <c r="H99" s="6"/>
      <c r="I99" s="6"/>
    </row>
    <row r="100" spans="1:63" ht="15.75">
      <c r="A100" s="29" t="s">
        <v>1131</v>
      </c>
      <c r="B100" s="29" t="s">
        <v>1132</v>
      </c>
      <c r="C100" s="29" t="s">
        <v>36</v>
      </c>
      <c r="D100" s="29">
        <v>0</v>
      </c>
      <c r="E100" s="311">
        <f>D$89*TOTAL!I$1</f>
        <v>2534.35</v>
      </c>
      <c r="F100" s="61">
        <f t="shared" si="5"/>
        <v>0</v>
      </c>
      <c r="G100" s="99" t="str">
        <f>VLOOKUP(A100,'E 08 AGOSTO 2022'!A:C,3,FALSE)</f>
        <v>12</v>
      </c>
      <c r="H100" s="6"/>
      <c r="I100" s="6"/>
    </row>
    <row r="101" spans="1:63" ht="15.75">
      <c r="A101" s="29" t="s">
        <v>1133</v>
      </c>
      <c r="B101" s="29" t="s">
        <v>1134</v>
      </c>
      <c r="C101" s="29" t="s">
        <v>160</v>
      </c>
      <c r="D101" s="29">
        <v>0</v>
      </c>
      <c r="E101" s="311">
        <f>D$89*TOTAL!I$1</f>
        <v>2534.35</v>
      </c>
      <c r="F101" s="61">
        <f t="shared" si="5"/>
        <v>0</v>
      </c>
      <c r="G101" s="99" t="str">
        <f>VLOOKUP(A101,'E 08 AGOSTO 2022'!A:C,3,FALSE)</f>
        <v>11</v>
      </c>
      <c r="H101" s="6"/>
      <c r="I101" s="6"/>
    </row>
    <row r="102" spans="1:63" ht="15.75" hidden="1">
      <c r="A102" s="29" t="s">
        <v>1135</v>
      </c>
      <c r="B102" s="29" t="s">
        <v>1136</v>
      </c>
      <c r="C102" s="29" t="s">
        <v>1137</v>
      </c>
      <c r="D102" s="29">
        <v>0</v>
      </c>
      <c r="E102" s="311">
        <f>D$89*TOTAL!I$1</f>
        <v>2534.35</v>
      </c>
      <c r="F102" s="61">
        <f t="shared" si="5"/>
        <v>0</v>
      </c>
      <c r="G102" s="99" t="str">
        <f>VLOOKUP(A102,'E 08 AGOSTO 2022'!A:C,3,FALSE)</f>
        <v>9</v>
      </c>
      <c r="H102" s="6"/>
      <c r="I102" s="6"/>
    </row>
    <row r="103" spans="1:63" ht="15.75">
      <c r="A103" s="29" t="s">
        <v>1138</v>
      </c>
      <c r="B103" s="29" t="s">
        <v>1139</v>
      </c>
      <c r="C103" s="28" t="s">
        <v>407</v>
      </c>
      <c r="D103" s="29">
        <v>0</v>
      </c>
      <c r="E103" s="311">
        <f>D$89*TOTAL!I$1</f>
        <v>2534.35</v>
      </c>
      <c r="F103" s="61">
        <f t="shared" si="5"/>
        <v>0</v>
      </c>
      <c r="G103" s="99" t="str">
        <f>VLOOKUP(A103,'E 08 AGOSTO 2022'!A:C,3,FALSE)</f>
        <v>6</v>
      </c>
      <c r="H103" s="6"/>
      <c r="I103" s="6"/>
    </row>
    <row r="104" spans="1:63" ht="15.75">
      <c r="A104" s="29" t="s">
        <v>1140</v>
      </c>
      <c r="B104" s="29" t="s">
        <v>1141</v>
      </c>
      <c r="C104" s="29" t="s">
        <v>409</v>
      </c>
      <c r="D104" s="29">
        <v>0</v>
      </c>
      <c r="E104" s="311">
        <f>D$89*TOTAL!I$1</f>
        <v>2534.35</v>
      </c>
      <c r="F104" s="61">
        <f t="shared" si="5"/>
        <v>0</v>
      </c>
      <c r="G104" s="99" t="str">
        <f>VLOOKUP(A104,'E 08 AGOSTO 2022'!A:C,3,FALSE)</f>
        <v>9</v>
      </c>
      <c r="H104" s="6"/>
      <c r="I104" s="6"/>
    </row>
    <row r="105" spans="1:63" ht="15.75">
      <c r="A105" s="29" t="s">
        <v>1142</v>
      </c>
      <c r="B105" s="29" t="s">
        <v>1143</v>
      </c>
      <c r="C105" s="29" t="s">
        <v>21</v>
      </c>
      <c r="D105" s="29">
        <v>0</v>
      </c>
      <c r="E105" s="311">
        <f>D$89*TOTAL!I$1</f>
        <v>2534.35</v>
      </c>
      <c r="F105" s="61">
        <f t="shared" si="5"/>
        <v>0</v>
      </c>
      <c r="G105" s="99" t="str">
        <f>VLOOKUP(A105,'E 08 AGOSTO 2022'!A:C,3,FALSE)</f>
        <v>3</v>
      </c>
      <c r="H105" s="6"/>
      <c r="I105" s="6"/>
    </row>
    <row r="106" spans="1:63" ht="15.75">
      <c r="A106" s="29" t="s">
        <v>1144</v>
      </c>
      <c r="B106" s="29" t="s">
        <v>1145</v>
      </c>
      <c r="C106" s="29" t="s">
        <v>36</v>
      </c>
      <c r="D106" s="29">
        <v>0</v>
      </c>
      <c r="E106" s="311">
        <f>D$89*TOTAL!I$1</f>
        <v>2534.35</v>
      </c>
      <c r="F106" s="61">
        <f t="shared" si="5"/>
        <v>0</v>
      </c>
      <c r="G106" s="99" t="str">
        <f>VLOOKUP(A106,'E 08 AGOSTO 2022'!A:C,3,FALSE)</f>
        <v>6</v>
      </c>
      <c r="H106" s="44"/>
      <c r="I106" s="44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</row>
    <row r="107" spans="1:63" ht="15.75" hidden="1">
      <c r="A107" s="29" t="s">
        <v>1146</v>
      </c>
      <c r="B107" s="29" t="s">
        <v>1147</v>
      </c>
      <c r="C107" s="29" t="s">
        <v>160</v>
      </c>
      <c r="D107" s="29">
        <v>0</v>
      </c>
      <c r="E107" s="311">
        <f>D$89*TOTAL!I$1</f>
        <v>2534.35</v>
      </c>
      <c r="F107" s="61">
        <f t="shared" si="5"/>
        <v>0</v>
      </c>
      <c r="G107" s="99" t="e">
        <f>VLOOKUP(A107,'E 08 AGOSTO 2022'!A:C,3,FALSE)</f>
        <v>#N/A</v>
      </c>
      <c r="H107" s="6"/>
      <c r="I107" s="6"/>
    </row>
    <row r="108" spans="1:63" ht="15.75">
      <c r="A108" s="48"/>
      <c r="B108" s="31" t="s">
        <v>386</v>
      </c>
      <c r="C108" s="31"/>
      <c r="D108" s="31">
        <f>SUM(D91:D107)</f>
        <v>0</v>
      </c>
      <c r="E108" s="31"/>
      <c r="F108" s="63">
        <f>SUM(F91:F107)</f>
        <v>0</v>
      </c>
      <c r="G108" s="99"/>
      <c r="H108" s="6"/>
      <c r="I108" s="6"/>
    </row>
    <row r="109" spans="1:63" ht="18.75">
      <c r="A109" s="106" t="s">
        <v>1148</v>
      </c>
      <c r="B109" s="161"/>
      <c r="C109" s="338"/>
      <c r="D109" s="116" t="s">
        <v>2215</v>
      </c>
      <c r="E109" s="55" t="s">
        <v>369</v>
      </c>
      <c r="F109" s="129"/>
      <c r="G109" s="99"/>
      <c r="H109" s="6"/>
      <c r="I109" s="6"/>
    </row>
    <row r="110" spans="1:63" ht="18.75">
      <c r="A110" s="106"/>
      <c r="B110" s="161"/>
      <c r="C110" s="301"/>
      <c r="D110" s="227">
        <v>2699</v>
      </c>
      <c r="E110" s="302"/>
      <c r="F110" s="129"/>
      <c r="G110" s="99"/>
      <c r="H110" s="6"/>
      <c r="I110" s="6"/>
    </row>
    <row r="111" spans="1:63" ht="15.75">
      <c r="A111" s="55" t="s">
        <v>3</v>
      </c>
      <c r="B111" s="55" t="s">
        <v>370</v>
      </c>
      <c r="C111" s="55" t="s">
        <v>371</v>
      </c>
      <c r="D111" s="55" t="s">
        <v>372</v>
      </c>
      <c r="E111" s="55" t="s">
        <v>595</v>
      </c>
      <c r="F111" s="55" t="s">
        <v>375</v>
      </c>
      <c r="G111" s="99"/>
      <c r="H111" s="6"/>
      <c r="I111" s="6"/>
    </row>
    <row r="112" spans="1:63" ht="15.75" hidden="1">
      <c r="A112" s="162" t="s">
        <v>1149</v>
      </c>
      <c r="B112" s="163" t="s">
        <v>1035</v>
      </c>
      <c r="C112" s="162" t="s">
        <v>1088</v>
      </c>
      <c r="D112" s="164">
        <v>0</v>
      </c>
      <c r="E112" s="311">
        <f>D$110*TOTAL!I$1</f>
        <v>1754.3500000000001</v>
      </c>
      <c r="F112" s="165">
        <f t="shared" ref="F112:F129" si="6">D112*E112</f>
        <v>0</v>
      </c>
      <c r="G112" s="99" t="e">
        <f>VLOOKUP(A112,'E 08 AGOSTO 2022'!A:C,3,FALSE)</f>
        <v>#N/A</v>
      </c>
      <c r="H112" s="6"/>
      <c r="I112" s="6"/>
    </row>
    <row r="113" spans="1:63" ht="15.75">
      <c r="A113" s="162" t="s">
        <v>1150</v>
      </c>
      <c r="B113" s="163" t="s">
        <v>1035</v>
      </c>
      <c r="C113" s="162" t="s">
        <v>1080</v>
      </c>
      <c r="D113" s="164">
        <v>0</v>
      </c>
      <c r="E113" s="311">
        <f>D$110*TOTAL!I$1</f>
        <v>1754.3500000000001</v>
      </c>
      <c r="F113" s="165">
        <f t="shared" si="6"/>
        <v>0</v>
      </c>
      <c r="G113" s="99" t="str">
        <f>VLOOKUP(A113,'E 08 AGOSTO 2022'!A:C,3,FALSE)</f>
        <v>6</v>
      </c>
      <c r="H113" s="6"/>
      <c r="I113" s="6"/>
    </row>
    <row r="114" spans="1:63" ht="15.75">
      <c r="A114" s="162" t="s">
        <v>1151</v>
      </c>
      <c r="B114" s="163" t="s">
        <v>1035</v>
      </c>
      <c r="C114" s="162" t="s">
        <v>1090</v>
      </c>
      <c r="D114" s="164">
        <v>0</v>
      </c>
      <c r="E114" s="311">
        <f>D$110*TOTAL!I$1</f>
        <v>1754.3500000000001</v>
      </c>
      <c r="F114" s="165">
        <f t="shared" si="6"/>
        <v>0</v>
      </c>
      <c r="G114" s="99" t="str">
        <f>VLOOKUP(A114,'E 08 AGOSTO 2022'!A:C,3,FALSE)</f>
        <v>4</v>
      </c>
      <c r="H114" s="6"/>
      <c r="I114" s="6"/>
    </row>
    <row r="115" spans="1:63" ht="15.75" hidden="1">
      <c r="A115" s="162" t="s">
        <v>1152</v>
      </c>
      <c r="B115" s="163" t="s">
        <v>1035</v>
      </c>
      <c r="C115" s="162" t="s">
        <v>1082</v>
      </c>
      <c r="D115" s="164">
        <v>0</v>
      </c>
      <c r="E115" s="311">
        <f>D$110*TOTAL!I$1</f>
        <v>1754.3500000000001</v>
      </c>
      <c r="F115" s="165">
        <f t="shared" si="6"/>
        <v>0</v>
      </c>
      <c r="G115" s="99" t="e">
        <f>VLOOKUP(A115,'E 08 AGOSTO 2022'!A:C,3,FALSE)</f>
        <v>#N/A</v>
      </c>
      <c r="H115" s="6"/>
      <c r="I115" s="6"/>
    </row>
    <row r="116" spans="1:63" ht="15.75" hidden="1">
      <c r="A116" s="162" t="s">
        <v>1153</v>
      </c>
      <c r="B116" s="163" t="s">
        <v>1035</v>
      </c>
      <c r="C116" s="162" t="s">
        <v>1092</v>
      </c>
      <c r="D116" s="164">
        <v>0</v>
      </c>
      <c r="E116" s="311">
        <f>D$110*TOTAL!I$1</f>
        <v>1754.3500000000001</v>
      </c>
      <c r="F116" s="165">
        <f t="shared" si="6"/>
        <v>0</v>
      </c>
      <c r="G116" s="99" t="e">
        <f>VLOOKUP(A116,'E 08 AGOSTO 2022'!A:C,3,FALSE)</f>
        <v>#N/A</v>
      </c>
      <c r="H116" s="44"/>
      <c r="I116" s="44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</row>
    <row r="117" spans="1:63" ht="15.75" hidden="1">
      <c r="A117" s="162" t="s">
        <v>1154</v>
      </c>
      <c r="B117" s="163" t="s">
        <v>1035</v>
      </c>
      <c r="C117" s="162" t="s">
        <v>1155</v>
      </c>
      <c r="D117" s="164">
        <v>0</v>
      </c>
      <c r="E117" s="311">
        <f>D$110*TOTAL!I$1</f>
        <v>1754.3500000000001</v>
      </c>
      <c r="F117" s="165">
        <f t="shared" si="6"/>
        <v>0</v>
      </c>
      <c r="G117" s="99" t="e">
        <f>VLOOKUP(A117,'E 08 AGOSTO 2022'!A:C,3,FALSE)</f>
        <v>#N/A</v>
      </c>
      <c r="H117" s="6"/>
      <c r="I117" s="6"/>
    </row>
    <row r="118" spans="1:63" ht="15.75" hidden="1">
      <c r="A118" s="162" t="s">
        <v>1156</v>
      </c>
      <c r="B118" s="163" t="s">
        <v>1035</v>
      </c>
      <c r="C118" s="162" t="s">
        <v>1157</v>
      </c>
      <c r="D118" s="164">
        <v>0</v>
      </c>
      <c r="E118" s="311">
        <f>D$110*TOTAL!I$1</f>
        <v>1754.3500000000001</v>
      </c>
      <c r="F118" s="165">
        <f t="shared" si="6"/>
        <v>0</v>
      </c>
      <c r="G118" s="99" t="e">
        <f>VLOOKUP(A118,'E 08 AGOSTO 2022'!A:C,3,FALSE)</f>
        <v>#N/A</v>
      </c>
      <c r="H118" s="6"/>
      <c r="I118" s="6"/>
    </row>
    <row r="119" spans="1:63" ht="15.75">
      <c r="A119" s="162" t="s">
        <v>1158</v>
      </c>
      <c r="B119" s="163" t="s">
        <v>1035</v>
      </c>
      <c r="C119" s="162" t="s">
        <v>1094</v>
      </c>
      <c r="D119" s="164">
        <v>0</v>
      </c>
      <c r="E119" s="311">
        <f>D$110*TOTAL!I$1</f>
        <v>1754.3500000000001</v>
      </c>
      <c r="F119" s="165">
        <f t="shared" si="6"/>
        <v>0</v>
      </c>
      <c r="G119" s="99" t="str">
        <f>VLOOKUP(A119,'E 08 AGOSTO 2022'!A:C,3,FALSE)</f>
        <v>5</v>
      </c>
      <c r="H119" s="6"/>
      <c r="I119" s="6"/>
    </row>
    <row r="120" spans="1:63" ht="15.75" hidden="1">
      <c r="A120" s="162" t="s">
        <v>1159</v>
      </c>
      <c r="B120" s="163" t="s">
        <v>1035</v>
      </c>
      <c r="C120" s="162" t="s">
        <v>1160</v>
      </c>
      <c r="D120" s="164">
        <v>0</v>
      </c>
      <c r="E120" s="311">
        <f>D$110*TOTAL!I$1</f>
        <v>1754.3500000000001</v>
      </c>
      <c r="F120" s="165">
        <f t="shared" si="6"/>
        <v>0</v>
      </c>
      <c r="G120" s="99" t="e">
        <f>VLOOKUP(A120,'E 08 AGOSTO 2022'!A:C,3,FALSE)</f>
        <v>#N/A</v>
      </c>
      <c r="H120" s="6"/>
      <c r="I120" s="6"/>
    </row>
    <row r="121" spans="1:63" ht="15.75" hidden="1">
      <c r="A121" s="162" t="s">
        <v>1161</v>
      </c>
      <c r="B121" s="163" t="s">
        <v>1035</v>
      </c>
      <c r="C121" s="162" t="s">
        <v>1096</v>
      </c>
      <c r="D121" s="164">
        <v>0</v>
      </c>
      <c r="E121" s="311">
        <f>D$110*TOTAL!I$1</f>
        <v>1754.3500000000001</v>
      </c>
      <c r="F121" s="165">
        <f t="shared" si="6"/>
        <v>0</v>
      </c>
      <c r="G121" s="99" t="e">
        <f>VLOOKUP(A121,'E 08 AGOSTO 2022'!A:C,3,FALSE)</f>
        <v>#N/A</v>
      </c>
      <c r="H121" s="6"/>
      <c r="I121" s="6"/>
      <c r="K121" s="51"/>
      <c r="L121" s="51"/>
    </row>
    <row r="122" spans="1:63" ht="15.75" hidden="1">
      <c r="A122" s="162" t="s">
        <v>1162</v>
      </c>
      <c r="B122" s="163" t="s">
        <v>404</v>
      </c>
      <c r="C122" s="162" t="s">
        <v>1088</v>
      </c>
      <c r="D122" s="164">
        <v>0</v>
      </c>
      <c r="E122" s="311">
        <f>D$110*TOTAL!I$1</f>
        <v>1754.3500000000001</v>
      </c>
      <c r="F122" s="165">
        <f t="shared" si="6"/>
        <v>0</v>
      </c>
      <c r="G122" s="99" t="e">
        <f>VLOOKUP(A122,'E 08 AGOSTO 2022'!A:C,3,FALSE)</f>
        <v>#N/A</v>
      </c>
      <c r="H122" s="6"/>
      <c r="I122" s="51"/>
      <c r="J122" s="51"/>
      <c r="K122" s="138"/>
      <c r="L122" s="51"/>
    </row>
    <row r="123" spans="1:63" ht="15.75">
      <c r="A123" s="162" t="s">
        <v>1163</v>
      </c>
      <c r="B123" s="163" t="s">
        <v>404</v>
      </c>
      <c r="C123" s="162" t="s">
        <v>1090</v>
      </c>
      <c r="D123" s="164">
        <v>0</v>
      </c>
      <c r="E123" s="311">
        <f>D$110*TOTAL!I$1</f>
        <v>1754.3500000000001</v>
      </c>
      <c r="F123" s="165">
        <f t="shared" si="6"/>
        <v>0</v>
      </c>
      <c r="G123" s="99" t="str">
        <f>VLOOKUP(A123,'E 08 AGOSTO 2022'!A:C,3,FALSE)</f>
        <v>2</v>
      </c>
      <c r="H123" s="6"/>
      <c r="I123" s="51"/>
      <c r="J123" s="51"/>
      <c r="K123" s="138"/>
      <c r="L123" s="51"/>
    </row>
    <row r="124" spans="1:63" ht="15.75" hidden="1">
      <c r="A124" s="162" t="s">
        <v>1164</v>
      </c>
      <c r="B124" s="163" t="s">
        <v>404</v>
      </c>
      <c r="C124" s="162" t="s">
        <v>1155</v>
      </c>
      <c r="D124" s="164">
        <v>0</v>
      </c>
      <c r="E124" s="311">
        <f>D$110*TOTAL!I$1</f>
        <v>1754.3500000000001</v>
      </c>
      <c r="F124" s="165">
        <f t="shared" si="6"/>
        <v>0</v>
      </c>
      <c r="G124" s="99" t="e">
        <f>VLOOKUP(A124,'E 08 AGOSTO 2022'!A:C,3,FALSE)</f>
        <v>#N/A</v>
      </c>
      <c r="H124" s="6"/>
      <c r="I124" s="51"/>
      <c r="J124" s="51"/>
      <c r="K124" s="138"/>
      <c r="L124" s="51"/>
    </row>
    <row r="125" spans="1:63" ht="15.75" hidden="1">
      <c r="A125" s="162" t="s">
        <v>1165</v>
      </c>
      <c r="B125" s="163" t="s">
        <v>404</v>
      </c>
      <c r="C125" s="162" t="s">
        <v>1092</v>
      </c>
      <c r="D125" s="164">
        <v>0</v>
      </c>
      <c r="E125" s="311">
        <f>D$110*TOTAL!I$1</f>
        <v>1754.3500000000001</v>
      </c>
      <c r="F125" s="165">
        <f t="shared" si="6"/>
        <v>0</v>
      </c>
      <c r="G125" s="99" t="e">
        <f>VLOOKUP(A125,'E 08 AGOSTO 2022'!A:C,3,FALSE)</f>
        <v>#N/A</v>
      </c>
      <c r="H125" s="6"/>
      <c r="I125" s="51"/>
      <c r="J125" s="51"/>
      <c r="K125" s="138"/>
      <c r="L125" s="51"/>
    </row>
    <row r="126" spans="1:63" ht="15.75" hidden="1">
      <c r="A126" s="162" t="s">
        <v>1166</v>
      </c>
      <c r="B126" s="163" t="s">
        <v>404</v>
      </c>
      <c r="C126" s="162" t="s">
        <v>1157</v>
      </c>
      <c r="D126" s="164">
        <v>0</v>
      </c>
      <c r="E126" s="311">
        <f>D$110*TOTAL!I$1</f>
        <v>1754.3500000000001</v>
      </c>
      <c r="F126" s="165">
        <f t="shared" si="6"/>
        <v>0</v>
      </c>
      <c r="G126" s="99" t="e">
        <f>VLOOKUP(A126,'E 08 AGOSTO 2022'!A:C,3,FALSE)</f>
        <v>#N/A</v>
      </c>
      <c r="H126" s="6"/>
      <c r="I126" s="51"/>
      <c r="J126" s="51"/>
      <c r="K126" s="138"/>
      <c r="L126" s="51"/>
    </row>
    <row r="127" spans="1:63" ht="15.75" hidden="1">
      <c r="A127" s="162" t="s">
        <v>1167</v>
      </c>
      <c r="B127" s="163" t="s">
        <v>404</v>
      </c>
      <c r="C127" s="162" t="s">
        <v>1094</v>
      </c>
      <c r="D127" s="164">
        <v>0</v>
      </c>
      <c r="E127" s="311">
        <f>D$110*TOTAL!I$1</f>
        <v>1754.3500000000001</v>
      </c>
      <c r="F127" s="165">
        <f t="shared" si="6"/>
        <v>0</v>
      </c>
      <c r="G127" s="99" t="e">
        <f>VLOOKUP(A127,'E 08 AGOSTO 2022'!A:C,3,FALSE)</f>
        <v>#N/A</v>
      </c>
      <c r="H127" s="6"/>
      <c r="I127" s="51"/>
      <c r="J127" s="51"/>
      <c r="K127" s="138"/>
      <c r="L127" s="51"/>
    </row>
    <row r="128" spans="1:63" ht="15.75" hidden="1">
      <c r="A128" s="162" t="s">
        <v>1168</v>
      </c>
      <c r="B128" s="163" t="s">
        <v>404</v>
      </c>
      <c r="C128" s="162" t="s">
        <v>1160</v>
      </c>
      <c r="D128" s="164">
        <v>0</v>
      </c>
      <c r="E128" s="311">
        <f>D$110*TOTAL!I$1</f>
        <v>1754.3500000000001</v>
      </c>
      <c r="F128" s="165">
        <f t="shared" si="6"/>
        <v>0</v>
      </c>
      <c r="G128" s="99" t="e">
        <f>VLOOKUP(A128,'E 08 AGOSTO 2022'!A:C,3,FALSE)</f>
        <v>#N/A</v>
      </c>
      <c r="H128" s="6"/>
      <c r="I128" s="6"/>
      <c r="K128" s="51"/>
      <c r="L128" s="51"/>
    </row>
    <row r="129" spans="1:12" ht="15.75" hidden="1">
      <c r="A129" s="162" t="s">
        <v>1169</v>
      </c>
      <c r="B129" s="163" t="s">
        <v>404</v>
      </c>
      <c r="C129" s="162" t="s">
        <v>1096</v>
      </c>
      <c r="D129" s="164">
        <v>0</v>
      </c>
      <c r="E129" s="311">
        <f>D$110*TOTAL!I$1</f>
        <v>1754.3500000000001</v>
      </c>
      <c r="F129" s="165">
        <f t="shared" si="6"/>
        <v>0</v>
      </c>
      <c r="G129" s="99" t="e">
        <f>VLOOKUP(A129,'E 08 AGOSTO 2022'!A:C,3,FALSE)</f>
        <v>#N/A</v>
      </c>
      <c r="H129" s="6"/>
      <c r="I129" s="6"/>
      <c r="K129" s="51"/>
      <c r="L129" s="51"/>
    </row>
    <row r="130" spans="1:12" ht="15.75">
      <c r="A130" s="48"/>
      <c r="B130" s="31" t="s">
        <v>1170</v>
      </c>
      <c r="C130" s="31"/>
      <c r="D130" s="31">
        <f>SUM(D112:D129)</f>
        <v>0</v>
      </c>
      <c r="E130" s="31"/>
      <c r="F130" s="63">
        <f>SUM(F112:F129)</f>
        <v>0</v>
      </c>
      <c r="G130" s="99"/>
      <c r="H130" s="6"/>
      <c r="I130" s="6"/>
      <c r="K130" s="51"/>
      <c r="L130" s="51"/>
    </row>
    <row r="131" spans="1:12" ht="18.75">
      <c r="A131" s="117" t="s">
        <v>1171</v>
      </c>
      <c r="B131" s="166"/>
      <c r="C131" s="339"/>
      <c r="D131" s="116" t="s">
        <v>2215</v>
      </c>
      <c r="E131" s="55" t="s">
        <v>369</v>
      </c>
      <c r="F131" s="167" t="s">
        <v>1172</v>
      </c>
      <c r="G131" s="99"/>
      <c r="H131" s="6"/>
      <c r="I131" s="6"/>
      <c r="K131" s="51"/>
      <c r="L131" s="51"/>
    </row>
    <row r="132" spans="1:12" ht="18.75">
      <c r="A132" s="117"/>
      <c r="B132" s="166"/>
      <c r="C132" s="336"/>
      <c r="D132" s="227">
        <v>2499</v>
      </c>
      <c r="E132" s="300"/>
      <c r="F132" s="167"/>
      <c r="G132" s="99"/>
      <c r="H132" s="6"/>
      <c r="I132" s="6"/>
      <c r="K132" s="51"/>
      <c r="L132" s="51"/>
    </row>
    <row r="133" spans="1:12" ht="15.75">
      <c r="A133" s="168" t="s">
        <v>3</v>
      </c>
      <c r="B133" s="169" t="s">
        <v>370</v>
      </c>
      <c r="C133" s="169" t="s">
        <v>371</v>
      </c>
      <c r="D133" s="114" t="s">
        <v>372</v>
      </c>
      <c r="E133" s="170" t="s">
        <v>595</v>
      </c>
      <c r="F133" s="116" t="s">
        <v>375</v>
      </c>
      <c r="G133" s="99"/>
      <c r="H133" s="6"/>
      <c r="I133" s="6"/>
      <c r="K133" s="51"/>
      <c r="L133" s="51"/>
    </row>
    <row r="134" spans="1:12" ht="15.75" hidden="1">
      <c r="A134" s="29" t="s">
        <v>1173</v>
      </c>
      <c r="B134" s="29" t="s">
        <v>1174</v>
      </c>
      <c r="C134" s="29" t="s">
        <v>1090</v>
      </c>
      <c r="D134" s="29">
        <v>0</v>
      </c>
      <c r="E134" s="311">
        <f>D$132*TOTAL!I$1</f>
        <v>1624.3500000000001</v>
      </c>
      <c r="F134" s="61">
        <f t="shared" ref="F134:F139" si="7">D134*E134</f>
        <v>0</v>
      </c>
      <c r="G134" s="99" t="e">
        <f>VLOOKUP(A134,'E 08 AGOSTO 2022'!A:C,3,FALSE)</f>
        <v>#N/A</v>
      </c>
      <c r="H134" s="6"/>
      <c r="I134" s="6"/>
    </row>
    <row r="135" spans="1:12" ht="15.75" hidden="1">
      <c r="A135" s="29" t="s">
        <v>1175</v>
      </c>
      <c r="B135" s="29" t="s">
        <v>1176</v>
      </c>
      <c r="C135" s="29" t="s">
        <v>1094</v>
      </c>
      <c r="D135" s="29">
        <v>0</v>
      </c>
      <c r="E135" s="311">
        <f>D$132*TOTAL!I$1</f>
        <v>1624.3500000000001</v>
      </c>
      <c r="F135" s="61">
        <f t="shared" si="7"/>
        <v>0</v>
      </c>
      <c r="G135" s="99" t="e">
        <f>VLOOKUP(A135,'E 08 AGOSTO 2022'!A:C,3,FALSE)</f>
        <v>#N/A</v>
      </c>
      <c r="H135" s="6"/>
      <c r="I135" s="6"/>
    </row>
    <row r="136" spans="1:12" ht="15.75" hidden="1">
      <c r="A136" s="29" t="s">
        <v>1177</v>
      </c>
      <c r="B136" s="29" t="s">
        <v>1178</v>
      </c>
      <c r="C136" s="29" t="s">
        <v>1096</v>
      </c>
      <c r="D136" s="29">
        <v>0</v>
      </c>
      <c r="E136" s="311">
        <f>D$132*TOTAL!I$1</f>
        <v>1624.3500000000001</v>
      </c>
      <c r="F136" s="61">
        <f t="shared" si="7"/>
        <v>0</v>
      </c>
      <c r="G136" s="99" t="e">
        <f>VLOOKUP(A136,'E 08 AGOSTO 2022'!A:C,3,FALSE)</f>
        <v>#N/A</v>
      </c>
      <c r="H136" s="6"/>
      <c r="I136" s="6"/>
    </row>
    <row r="137" spans="1:12" ht="15.75" hidden="1">
      <c r="A137" s="29" t="s">
        <v>1179</v>
      </c>
      <c r="B137" s="29" t="s">
        <v>1180</v>
      </c>
      <c r="C137" s="29" t="s">
        <v>1157</v>
      </c>
      <c r="D137" s="29">
        <v>0</v>
      </c>
      <c r="E137" s="311">
        <f>D$132*TOTAL!I$1</f>
        <v>1624.3500000000001</v>
      </c>
      <c r="F137" s="61">
        <f t="shared" si="7"/>
        <v>0</v>
      </c>
      <c r="G137" s="99" t="e">
        <f>VLOOKUP(A137,'E 08 AGOSTO 2022'!A:C,3,FALSE)</f>
        <v>#N/A</v>
      </c>
      <c r="H137" s="6"/>
      <c r="I137" s="6"/>
    </row>
    <row r="138" spans="1:12" ht="15.75" hidden="1">
      <c r="A138" s="29" t="s">
        <v>1181</v>
      </c>
      <c r="B138" s="29" t="s">
        <v>1182</v>
      </c>
      <c r="C138" s="29" t="s">
        <v>1160</v>
      </c>
      <c r="D138" s="29">
        <v>0</v>
      </c>
      <c r="E138" s="311">
        <f>D$132*TOTAL!I$1</f>
        <v>1624.3500000000001</v>
      </c>
      <c r="F138" s="61">
        <f t="shared" si="7"/>
        <v>0</v>
      </c>
      <c r="G138" s="99" t="e">
        <f>VLOOKUP(A138,'E 08 AGOSTO 2022'!A:C,3,FALSE)</f>
        <v>#N/A</v>
      </c>
      <c r="H138" s="6"/>
      <c r="I138" s="6"/>
    </row>
    <row r="139" spans="1:12" ht="15.75">
      <c r="A139" s="29" t="s">
        <v>1183</v>
      </c>
      <c r="B139" s="29" t="s">
        <v>1184</v>
      </c>
      <c r="C139" s="29" t="s">
        <v>1185</v>
      </c>
      <c r="D139" s="29">
        <v>0</v>
      </c>
      <c r="E139" s="311">
        <f>D$132*TOTAL!I$1</f>
        <v>1624.3500000000001</v>
      </c>
      <c r="F139" s="61">
        <f t="shared" si="7"/>
        <v>0</v>
      </c>
      <c r="G139" s="99" t="str">
        <f>VLOOKUP(A139,'E 08 AGOSTO 2022'!A:C,3,FALSE)</f>
        <v>4</v>
      </c>
      <c r="H139" s="6"/>
      <c r="I139" s="6"/>
      <c r="K139" s="51"/>
      <c r="L139" s="51"/>
    </row>
    <row r="140" spans="1:12" ht="15.75">
      <c r="A140" s="48"/>
      <c r="B140" s="31" t="s">
        <v>1186</v>
      </c>
      <c r="C140" s="31"/>
      <c r="D140" s="31">
        <f>SUM(D134:D139)</f>
        <v>0</v>
      </c>
      <c r="E140" s="31"/>
      <c r="F140" s="63">
        <f>SUM(F134:F139)</f>
        <v>0</v>
      </c>
      <c r="G140" s="45"/>
      <c r="H140" s="6"/>
      <c r="I140" s="6"/>
      <c r="K140" s="51"/>
      <c r="L140" s="51"/>
    </row>
    <row r="141" spans="1:12" ht="15.75">
      <c r="A141" s="6"/>
      <c r="B141" s="171"/>
      <c r="C141" s="120" t="s">
        <v>1187</v>
      </c>
      <c r="D141" s="120">
        <f>D28+D42+D71+D87+D108+D130+D140+D57+D17</f>
        <v>0</v>
      </c>
      <c r="E141" s="120"/>
      <c r="F141" s="122">
        <f>F28+F42+F71+F87+F108+F130+F140+F57+F17</f>
        <v>0</v>
      </c>
      <c r="H141" s="6"/>
      <c r="I141" s="6"/>
      <c r="K141" s="51"/>
      <c r="L141" s="51"/>
    </row>
    <row r="142" spans="1:12" ht="15.75">
      <c r="H142" s="6"/>
      <c r="I142" s="6"/>
      <c r="K142" s="51"/>
      <c r="L142" s="51"/>
    </row>
    <row r="143" spans="1:12" ht="15.75">
      <c r="H143" s="6"/>
      <c r="I143" s="6"/>
      <c r="K143" s="51"/>
      <c r="L143" s="51"/>
    </row>
    <row r="144" spans="1:12" ht="15.75">
      <c r="G144" s="6"/>
      <c r="H144" s="6"/>
      <c r="I144" s="6"/>
      <c r="K144" s="51"/>
      <c r="L144" s="51"/>
    </row>
    <row r="145" spans="1:12" ht="15.75">
      <c r="G145" s="6"/>
      <c r="H145" s="6"/>
      <c r="I145" s="6"/>
      <c r="K145" s="51"/>
      <c r="L145" s="51"/>
    </row>
    <row r="146" spans="1:12" ht="15.75">
      <c r="G146" s="6"/>
      <c r="H146" s="6"/>
      <c r="I146" s="6"/>
      <c r="K146" s="51"/>
      <c r="L146" s="51"/>
    </row>
    <row r="147" spans="1:12" ht="15.75">
      <c r="G147" s="6"/>
      <c r="H147" s="6"/>
      <c r="I147" s="6"/>
      <c r="K147" s="51"/>
      <c r="L147" s="51"/>
    </row>
    <row r="148" spans="1:12" ht="15.75">
      <c r="G148" s="6"/>
      <c r="H148" s="6"/>
      <c r="I148" s="6"/>
      <c r="K148" s="51"/>
      <c r="L148" s="51"/>
    </row>
    <row r="149" spans="1:12" ht="15.75">
      <c r="G149" s="6"/>
      <c r="H149" s="6"/>
      <c r="I149" s="6"/>
      <c r="K149" s="51"/>
      <c r="L149" s="51"/>
    </row>
    <row r="150" spans="1:12" ht="15.75">
      <c r="G150" s="6"/>
      <c r="H150" s="6"/>
      <c r="I150" s="6"/>
      <c r="K150" s="51"/>
      <c r="L150" s="51"/>
    </row>
    <row r="151" spans="1:12" ht="15.75">
      <c r="G151" s="6"/>
      <c r="H151" s="6"/>
      <c r="I151" s="6"/>
      <c r="K151" s="51"/>
      <c r="L151" s="51"/>
    </row>
    <row r="152" spans="1:12" ht="15.75">
      <c r="G152" s="6"/>
      <c r="H152" s="6"/>
      <c r="I152" s="6"/>
      <c r="K152" s="51"/>
      <c r="L152" s="51"/>
    </row>
    <row r="153" spans="1:12" ht="15.75">
      <c r="G153" s="6"/>
      <c r="H153" s="6"/>
      <c r="I153" s="6"/>
      <c r="K153" s="51"/>
      <c r="L153" s="51"/>
    </row>
    <row r="154" spans="1:12" ht="15.75">
      <c r="G154" s="6"/>
      <c r="H154" s="6"/>
      <c r="I154" s="6"/>
      <c r="K154" s="51"/>
      <c r="L154" s="51"/>
    </row>
    <row r="155" spans="1:12" ht="15.75">
      <c r="G155" s="6"/>
      <c r="H155" s="6"/>
      <c r="I155" s="6"/>
      <c r="K155" s="51"/>
      <c r="L155" s="51"/>
    </row>
    <row r="156" spans="1:12" ht="15.75">
      <c r="G156" s="6"/>
      <c r="H156" s="6"/>
      <c r="I156" s="6"/>
      <c r="K156" s="51"/>
      <c r="L156" s="51"/>
    </row>
    <row r="157" spans="1:12" ht="15.75">
      <c r="G157" s="6"/>
      <c r="H157" s="6"/>
      <c r="I157" s="6"/>
    </row>
    <row r="158" spans="1:12" ht="15.75">
      <c r="G158" s="6"/>
      <c r="H158" s="6"/>
      <c r="I158" s="6"/>
    </row>
    <row r="159" spans="1:12" ht="15.75">
      <c r="A159" s="6"/>
      <c r="B159" s="171"/>
      <c r="C159" s="171"/>
      <c r="D159" s="24"/>
      <c r="E159" s="171"/>
      <c r="F159" s="172"/>
      <c r="G159" s="6"/>
    </row>
    <row r="160" spans="1:12">
      <c r="A160" s="173"/>
    </row>
    <row r="161" spans="7:7" ht="15.75">
      <c r="G161" s="6"/>
    </row>
    <row r="162" spans="7:7" ht="15.75">
      <c r="G162" s="6"/>
    </row>
    <row r="163" spans="7:7" ht="15.75">
      <c r="G163" s="6"/>
    </row>
    <row r="164" spans="7:7" ht="15.75">
      <c r="G164" s="6"/>
    </row>
    <row r="165" spans="7:7" ht="15.75">
      <c r="G165" s="6"/>
    </row>
    <row r="166" spans="7:7" ht="15.75">
      <c r="G166" s="6"/>
    </row>
    <row r="167" spans="7:7" ht="15.75">
      <c r="G167" s="6"/>
    </row>
    <row r="168" spans="7:7" ht="15.75">
      <c r="G168" s="6"/>
    </row>
    <row r="169" spans="7:7" ht="15.75">
      <c r="G169" s="6"/>
    </row>
    <row r="170" spans="7:7" ht="15.75">
      <c r="G170" s="6"/>
    </row>
    <row r="171" spans="7:7" ht="15.75">
      <c r="G171" s="6"/>
    </row>
    <row r="172" spans="7:7" ht="15.75">
      <c r="G172" s="6"/>
    </row>
    <row r="173" spans="7:7" ht="15.75">
      <c r="G173" s="6"/>
    </row>
    <row r="174" spans="7:7" ht="15.75">
      <c r="G174" s="6"/>
    </row>
    <row r="175" spans="7:7" ht="15.75">
      <c r="G175" s="6"/>
    </row>
    <row r="176" spans="7:7" ht="15.75">
      <c r="G176" s="6"/>
    </row>
    <row r="177" spans="1:7" ht="15.75">
      <c r="G177" s="6"/>
    </row>
    <row r="178" spans="1:7" ht="15.75">
      <c r="G178" s="6"/>
    </row>
    <row r="179" spans="1:7" ht="15.75">
      <c r="G179" s="6"/>
    </row>
    <row r="180" spans="1:7" ht="15.75">
      <c r="G180" s="6"/>
    </row>
    <row r="181" spans="1:7" ht="15.75">
      <c r="A181" s="6"/>
      <c r="B181" s="171"/>
      <c r="C181" s="171"/>
      <c r="D181" s="24"/>
      <c r="E181" s="171"/>
      <c r="F181" s="172"/>
      <c r="G181" s="6"/>
    </row>
    <row r="202" spans="2:6" ht="15.75">
      <c r="B202" s="171" t="s">
        <v>1187</v>
      </c>
      <c r="C202" s="171" t="e">
        <f>NA()</f>
        <v>#N/A</v>
      </c>
      <c r="D202" s="174"/>
      <c r="E202" s="175"/>
      <c r="F202" s="172" t="e">
        <f>NA()</f>
        <v>#N/A</v>
      </c>
    </row>
    <row r="223" spans="1:4" ht="15.75">
      <c r="A223" s="171"/>
      <c r="B223" s="171"/>
      <c r="C223" s="171"/>
      <c r="D223" s="171"/>
    </row>
    <row r="224" spans="1:4" ht="15.75">
      <c r="A224" s="171"/>
      <c r="B224" s="171"/>
      <c r="C224" s="171"/>
      <c r="D224" s="171"/>
    </row>
    <row r="225" spans="1:4" ht="15.75">
      <c r="A225" s="171"/>
      <c r="B225" s="171"/>
      <c r="C225" s="171"/>
      <c r="D225" s="171"/>
    </row>
    <row r="226" spans="1:4" ht="15.75">
      <c r="A226" s="171"/>
      <c r="B226" s="171"/>
      <c r="C226" s="171"/>
      <c r="D226" s="171"/>
    </row>
    <row r="227" spans="1:4" ht="15.75">
      <c r="A227" s="171"/>
      <c r="B227" s="171"/>
      <c r="C227" s="171"/>
      <c r="D227" s="171"/>
    </row>
    <row r="228" spans="1:4" ht="15.75">
      <c r="A228" s="171"/>
      <c r="B228" s="171"/>
      <c r="C228" s="171"/>
      <c r="D228" s="171"/>
    </row>
    <row r="229" spans="1:4" ht="15.75">
      <c r="A229" s="171"/>
      <c r="B229" s="171"/>
      <c r="C229" s="171"/>
      <c r="D229" s="171"/>
    </row>
    <row r="230" spans="1:4" ht="15.75">
      <c r="A230" s="171"/>
      <c r="B230" s="171"/>
      <c r="C230" s="171"/>
      <c r="D230" s="171"/>
    </row>
    <row r="231" spans="1:4" ht="15.75">
      <c r="A231" s="171"/>
      <c r="B231" s="171"/>
      <c r="C231" s="171"/>
      <c r="D231" s="171"/>
    </row>
  </sheetData>
  <sheetProtection selectLockedCells="1" selectUnlockedCells="1"/>
  <mergeCells count="8">
    <mergeCell ref="A44:A45"/>
    <mergeCell ref="B44:C45"/>
    <mergeCell ref="B1:D1"/>
    <mergeCell ref="B2:D2"/>
    <mergeCell ref="A8:B8"/>
    <mergeCell ref="A43:B43"/>
    <mergeCell ref="A9:A10"/>
    <mergeCell ref="B9:C10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6540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¡TRAJES DE PIEL!</vt:lpstr>
      <vt:lpstr>CASCOS</vt:lpstr>
      <vt:lpstr>CHAMARRAS CABALLERO</vt:lpstr>
      <vt:lpstr>CHAMARRAS DE DAMA</vt:lpstr>
      <vt:lpstr>¡IMPERMEABLES!</vt:lpstr>
      <vt:lpstr>BOTAS</vt:lpstr>
      <vt:lpstr>MALETAS</vt:lpstr>
      <vt:lpstr>GUANTES</vt:lpstr>
      <vt:lpstr>PANTALONES</vt:lpstr>
      <vt:lpstr>ACC. CASCOS</vt:lpstr>
      <vt:lpstr>TOTAL</vt:lpstr>
      <vt:lpstr>E 08 AGOSTO 2022</vt:lpstr>
      <vt:lpstr>'E 08 AGOSTO 2022'!__xlnm__FilterDatabase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Moto Boutique</dc:creator>
  <cp:lastModifiedBy>Sistemas Moto Boutique</cp:lastModifiedBy>
  <cp:revision>80</cp:revision>
  <cp:lastPrinted>1601-01-01T00:00:00Z</cp:lastPrinted>
  <dcterms:created xsi:type="dcterms:W3CDTF">2021-05-17T22:47:17Z</dcterms:created>
  <dcterms:modified xsi:type="dcterms:W3CDTF">2022-08-08T22:56:13Z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